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5985" activeTab="1"/>
  </bookViews>
  <sheets>
    <sheet name="1.공무원 총괄" sheetId="1" r:id="rId1"/>
    <sheet name="2.본청및사업소공무원(정원)" sheetId="2" r:id="rId2"/>
    <sheet name="3.읍면동공무원(정원)" sheetId="3" r:id="rId3"/>
    <sheet name="4.소방공무원(정원)" sheetId="4" r:id="rId4"/>
    <sheet name="5.국회의원 및 시군 의원" sheetId="5" r:id="rId5"/>
    <sheet name="6.경찰공무원" sheetId="6" r:id="rId6"/>
    <sheet name="7.퇴직사유별 공무원" sheetId="7" r:id="rId7"/>
    <sheet name="8.관내관공서및주요기관" sheetId="8" r:id="rId8"/>
    <sheet name="9.민원서류처리" sheetId="9" r:id="rId9"/>
    <sheet name="9-1.민원서류 처리(종류별)" sheetId="10" r:id="rId10"/>
    <sheet name="10.여권발급" sheetId="11" r:id="rId11"/>
    <sheet name="11.화재발생" sheetId="12" r:id="rId12"/>
    <sheet name="12.발화요인별 화재발생" sheetId="13" r:id="rId13"/>
    <sheet name="13.장소별 화재발생" sheetId="14" r:id="rId14"/>
    <sheet name="14.산불발생현황" sheetId="15" r:id="rId15"/>
    <sheet name="15.소방장비" sheetId="16" r:id="rId16"/>
    <sheet name="16. 119 구급활동 실적" sheetId="17" r:id="rId17"/>
    <sheet name="17. 119 구조활동 실적" sheetId="18" r:id="rId18"/>
    <sheet name="18.재난사고 발생 및 피해현황" sheetId="19" r:id="rId19"/>
    <sheet name="19.풍수해발생" sheetId="20" r:id="rId20"/>
    <sheet name="20.소방대상물 현황" sheetId="21" r:id="rId21"/>
    <sheet name="21.위험물제조소 설치현황" sheetId="22" r:id="rId22"/>
    <sheet name="22.교통사고건수(자동차)" sheetId="23" r:id="rId23"/>
    <sheet name="23.자동차 단속및처리" sheetId="24" r:id="rId24"/>
    <sheet name="24.운전면허 소지자" sheetId="25" r:id="rId25"/>
    <sheet name="25.민방위대 편성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1._접수우편물" localSheetId="14">#REF!</definedName>
    <definedName name="_1._접수우편물" localSheetId="18">#REF!</definedName>
    <definedName name="_1._접수우편물" localSheetId="19">#REF!</definedName>
    <definedName name="_1._접수우편물" localSheetId="20">#REF!</definedName>
    <definedName name="_1._접수우편물" localSheetId="22">#REF!</definedName>
    <definedName name="_1._접수우편물" localSheetId="25">#REF!</definedName>
    <definedName name="_1._접수우편물" localSheetId="4">#REF!</definedName>
    <definedName name="_1._접수우편물" localSheetId="6">#REF!</definedName>
    <definedName name="_1._접수우편물" localSheetId="7">#REF!</definedName>
    <definedName name="_1._접수우편물">#REF!</definedName>
    <definedName name="_1_1_저수지" localSheetId="22">#REF!</definedName>
    <definedName name="_10_4_양배수장" localSheetId="12">#REF!</definedName>
    <definedName name="_10_4_양배수장" localSheetId="4">#REF!</definedName>
    <definedName name="_10_4_양배수장">#REF!</definedName>
    <definedName name="_11_5_취입보" localSheetId="22">#REF!</definedName>
    <definedName name="_12_5_취입보" localSheetId="12">#REF!</definedName>
    <definedName name="_12_5_취입보" localSheetId="4">#REF!</definedName>
    <definedName name="_12_5_취입보">#REF!</definedName>
    <definedName name="_13_6_집수암거" localSheetId="22">#REF!</definedName>
    <definedName name="_14_6_집수암거" localSheetId="12">#REF!</definedName>
    <definedName name="_14_6_집수암거" localSheetId="4">#REF!</definedName>
    <definedName name="_14_6_집수암거">#REF!</definedName>
    <definedName name="_15_7_집수정" localSheetId="22">#REF!</definedName>
    <definedName name="_16_7_집수정" localSheetId="12">#REF!</definedName>
    <definedName name="_16_7_집수정" localSheetId="4">#REF!</definedName>
    <definedName name="_16_7_집수정">#REF!</definedName>
    <definedName name="_17_8_대형관정" localSheetId="22">#REF!</definedName>
    <definedName name="_18_8_대형관정" localSheetId="12">#REF!</definedName>
    <definedName name="_18_8_대형관정" localSheetId="4">#REF!</definedName>
    <definedName name="_18_8_대형관정">#REF!</definedName>
    <definedName name="_19_9_소형관정" localSheetId="22">#REF!</definedName>
    <definedName name="_2._배달우편물">'[5]배달물수'!$A$2</definedName>
    <definedName name="_2_1_저수지" localSheetId="12">#REF!</definedName>
    <definedName name="_2_1_저수지" localSheetId="4">#REF!</definedName>
    <definedName name="_2_1_저수지">#REF!</definedName>
    <definedName name="_20_9_소형관정" localSheetId="12">#REF!</definedName>
    <definedName name="_20_9_소형관정" localSheetId="4">#REF!</definedName>
    <definedName name="_20_9_소형관정">#REF!</definedName>
    <definedName name="_3._우편세입" localSheetId="14">#REF!</definedName>
    <definedName name="_3._우편세입" localSheetId="18">#REF!</definedName>
    <definedName name="_3._우편세입" localSheetId="19">#REF!</definedName>
    <definedName name="_3._우편세입" localSheetId="20">#REF!</definedName>
    <definedName name="_3._우편세입" localSheetId="22">#REF!</definedName>
    <definedName name="_3._우편세입" localSheetId="25">#REF!</definedName>
    <definedName name="_3._우편세입" localSheetId="4">#REF!</definedName>
    <definedName name="_3._우편세입" localSheetId="6">#REF!</definedName>
    <definedName name="_3._우편세입" localSheetId="7">#REF!</definedName>
    <definedName name="_3._우편세입">#REF!</definedName>
    <definedName name="_3_10_방조제" localSheetId="22">#REF!</definedName>
    <definedName name="_4_10_방조제" localSheetId="12">#REF!</definedName>
    <definedName name="_4_10_방조제" localSheetId="4">#REF!</definedName>
    <definedName name="_4_10_방조제">#REF!</definedName>
    <definedName name="_5_2_양수장" localSheetId="22">#REF!</definedName>
    <definedName name="_6_2_양수장" localSheetId="12">#REF!</definedName>
    <definedName name="_6_2_양수장" localSheetId="4">#REF!</definedName>
    <definedName name="_6_2_양수장">#REF!</definedName>
    <definedName name="_7_3_배수장" localSheetId="22">#REF!</definedName>
    <definedName name="_8_3_배수장" localSheetId="12">#REF!</definedName>
    <definedName name="_8_3_배수장" localSheetId="4">#REF!</definedName>
    <definedName name="_8_3_배수장">#REF!</definedName>
    <definedName name="_9_4_양배수장" localSheetId="22">#REF!</definedName>
    <definedName name="_Builtin0" localSheetId="4">#REF!</definedName>
    <definedName name="_Builtin0" localSheetId="4">#REF!</definedName>
    <definedName name="_Builtin0">#REF!</definedName>
    <definedName name="1_저수지" localSheetId="10">#REF!</definedName>
    <definedName name="1_저수지" localSheetId="11">#REF!</definedName>
    <definedName name="1_저수지" localSheetId="12">#REF!</definedName>
    <definedName name="1_저수지" localSheetId="13">#REF!</definedName>
    <definedName name="1_저수지" localSheetId="14">#REF!</definedName>
    <definedName name="1_저수지" localSheetId="15">#REF!</definedName>
    <definedName name="1_저수지" localSheetId="16">#REF!</definedName>
    <definedName name="1_저수지" localSheetId="17">#REF!</definedName>
    <definedName name="1_저수지" localSheetId="18">#REF!</definedName>
    <definedName name="1_저수지" localSheetId="19">#REF!</definedName>
    <definedName name="1_저수지" localSheetId="20">#REF!</definedName>
    <definedName name="1_저수지" localSheetId="21">#REF!</definedName>
    <definedName name="1_저수지" localSheetId="23">#REF!</definedName>
    <definedName name="1_저수지" localSheetId="24">#REF!</definedName>
    <definedName name="1_저수지" localSheetId="25">#REF!</definedName>
    <definedName name="1_저수지" localSheetId="3">#REF!</definedName>
    <definedName name="1_저수지" localSheetId="4">#REF!</definedName>
    <definedName name="1_저수지" localSheetId="6">#REF!</definedName>
    <definedName name="1_저수지" localSheetId="7">#REF!</definedName>
    <definedName name="1_저수지" localSheetId="8">#REF!</definedName>
    <definedName name="1_저수지">#REF!</definedName>
    <definedName name="10_방조제" localSheetId="10">#REF!</definedName>
    <definedName name="10_방조제" localSheetId="11">#REF!</definedName>
    <definedName name="10_방조제" localSheetId="12">#REF!</definedName>
    <definedName name="10_방조제" localSheetId="13">#REF!</definedName>
    <definedName name="10_방조제" localSheetId="14">#REF!</definedName>
    <definedName name="10_방조제" localSheetId="15">#REF!</definedName>
    <definedName name="10_방조제" localSheetId="16">#REF!</definedName>
    <definedName name="10_방조제" localSheetId="17">#REF!</definedName>
    <definedName name="10_방조제" localSheetId="18">#REF!</definedName>
    <definedName name="10_방조제" localSheetId="19">#REF!</definedName>
    <definedName name="10_방조제" localSheetId="20">#REF!</definedName>
    <definedName name="10_방조제" localSheetId="21">#REF!</definedName>
    <definedName name="10_방조제" localSheetId="23">#REF!</definedName>
    <definedName name="10_방조제" localSheetId="24">#REF!</definedName>
    <definedName name="10_방조제" localSheetId="25">#REF!</definedName>
    <definedName name="10_방조제" localSheetId="3">#REF!</definedName>
    <definedName name="10_방조제" localSheetId="4">#REF!</definedName>
    <definedName name="10_방조제" localSheetId="6">#REF!</definedName>
    <definedName name="10_방조제" localSheetId="7">#REF!</definedName>
    <definedName name="10_방조제" localSheetId="8">#REF!</definedName>
    <definedName name="10_방조제">#REF!</definedName>
    <definedName name="2_양수장" localSheetId="10">#REF!</definedName>
    <definedName name="2_양수장" localSheetId="11">#REF!</definedName>
    <definedName name="2_양수장" localSheetId="12">#REF!</definedName>
    <definedName name="2_양수장" localSheetId="13">#REF!</definedName>
    <definedName name="2_양수장" localSheetId="14">#REF!</definedName>
    <definedName name="2_양수장" localSheetId="15">#REF!</definedName>
    <definedName name="2_양수장" localSheetId="16">#REF!</definedName>
    <definedName name="2_양수장" localSheetId="17">#REF!</definedName>
    <definedName name="2_양수장" localSheetId="18">#REF!</definedName>
    <definedName name="2_양수장" localSheetId="19">#REF!</definedName>
    <definedName name="2_양수장" localSheetId="20">#REF!</definedName>
    <definedName name="2_양수장" localSheetId="21">#REF!</definedName>
    <definedName name="2_양수장" localSheetId="23">#REF!</definedName>
    <definedName name="2_양수장" localSheetId="24">#REF!</definedName>
    <definedName name="2_양수장" localSheetId="25">#REF!</definedName>
    <definedName name="2_양수장" localSheetId="3">#REF!</definedName>
    <definedName name="2_양수장" localSheetId="4">#REF!</definedName>
    <definedName name="2_양수장" localSheetId="6">#REF!</definedName>
    <definedName name="2_양수장" localSheetId="7">#REF!</definedName>
    <definedName name="2_양수장" localSheetId="8">#REF!</definedName>
    <definedName name="2_양수장">#REF!</definedName>
    <definedName name="3_배수장" localSheetId="10">#REF!</definedName>
    <definedName name="3_배수장" localSheetId="11">#REF!</definedName>
    <definedName name="3_배수장" localSheetId="12">#REF!</definedName>
    <definedName name="3_배수장" localSheetId="13">#REF!</definedName>
    <definedName name="3_배수장" localSheetId="14">#REF!</definedName>
    <definedName name="3_배수장" localSheetId="15">#REF!</definedName>
    <definedName name="3_배수장" localSheetId="16">#REF!</definedName>
    <definedName name="3_배수장" localSheetId="17">#REF!</definedName>
    <definedName name="3_배수장" localSheetId="18">#REF!</definedName>
    <definedName name="3_배수장" localSheetId="19">#REF!</definedName>
    <definedName name="3_배수장" localSheetId="20">#REF!</definedName>
    <definedName name="3_배수장" localSheetId="21">#REF!</definedName>
    <definedName name="3_배수장" localSheetId="23">#REF!</definedName>
    <definedName name="3_배수장" localSheetId="24">#REF!</definedName>
    <definedName name="3_배수장" localSheetId="25">#REF!</definedName>
    <definedName name="3_배수장" localSheetId="3">#REF!</definedName>
    <definedName name="3_배수장" localSheetId="4">#REF!</definedName>
    <definedName name="3_배수장" localSheetId="6">#REF!</definedName>
    <definedName name="3_배수장" localSheetId="7">#REF!</definedName>
    <definedName name="3_배수장" localSheetId="8">#REF!</definedName>
    <definedName name="3_배수장">#REF!</definedName>
    <definedName name="4_양배수장" localSheetId="10">#REF!</definedName>
    <definedName name="4_양배수장" localSheetId="11">#REF!</definedName>
    <definedName name="4_양배수장" localSheetId="12">#REF!</definedName>
    <definedName name="4_양배수장" localSheetId="13">#REF!</definedName>
    <definedName name="4_양배수장" localSheetId="14">#REF!</definedName>
    <definedName name="4_양배수장" localSheetId="15">#REF!</definedName>
    <definedName name="4_양배수장" localSheetId="16">#REF!</definedName>
    <definedName name="4_양배수장" localSheetId="17">#REF!</definedName>
    <definedName name="4_양배수장" localSheetId="18">#REF!</definedName>
    <definedName name="4_양배수장" localSheetId="19">#REF!</definedName>
    <definedName name="4_양배수장" localSheetId="20">#REF!</definedName>
    <definedName name="4_양배수장" localSheetId="21">#REF!</definedName>
    <definedName name="4_양배수장" localSheetId="23">#REF!</definedName>
    <definedName name="4_양배수장" localSheetId="24">#REF!</definedName>
    <definedName name="4_양배수장" localSheetId="25">#REF!</definedName>
    <definedName name="4_양배수장" localSheetId="3">#REF!</definedName>
    <definedName name="4_양배수장" localSheetId="4">#REF!</definedName>
    <definedName name="4_양배수장" localSheetId="6">#REF!</definedName>
    <definedName name="4_양배수장" localSheetId="7">#REF!</definedName>
    <definedName name="4_양배수장" localSheetId="8">#REF!</definedName>
    <definedName name="4_양배수장">#REF!</definedName>
    <definedName name="5_취입보" localSheetId="10">#REF!</definedName>
    <definedName name="5_취입보" localSheetId="11">#REF!</definedName>
    <definedName name="5_취입보" localSheetId="12">#REF!</definedName>
    <definedName name="5_취입보" localSheetId="13">#REF!</definedName>
    <definedName name="5_취입보" localSheetId="14">#REF!</definedName>
    <definedName name="5_취입보" localSheetId="15">#REF!</definedName>
    <definedName name="5_취입보" localSheetId="16">#REF!</definedName>
    <definedName name="5_취입보" localSheetId="17">#REF!</definedName>
    <definedName name="5_취입보" localSheetId="18">#REF!</definedName>
    <definedName name="5_취입보" localSheetId="19">#REF!</definedName>
    <definedName name="5_취입보" localSheetId="20">#REF!</definedName>
    <definedName name="5_취입보" localSheetId="21">#REF!</definedName>
    <definedName name="5_취입보" localSheetId="23">#REF!</definedName>
    <definedName name="5_취입보" localSheetId="24">#REF!</definedName>
    <definedName name="5_취입보" localSheetId="25">#REF!</definedName>
    <definedName name="5_취입보" localSheetId="3">#REF!</definedName>
    <definedName name="5_취입보" localSheetId="4">#REF!</definedName>
    <definedName name="5_취입보" localSheetId="6">#REF!</definedName>
    <definedName name="5_취입보" localSheetId="7">#REF!</definedName>
    <definedName name="5_취입보" localSheetId="8">#REF!</definedName>
    <definedName name="5_취입보">#REF!</definedName>
    <definedName name="6_집수암거" localSheetId="10">#REF!</definedName>
    <definedName name="6_집수암거" localSheetId="11">#REF!</definedName>
    <definedName name="6_집수암거" localSheetId="12">#REF!</definedName>
    <definedName name="6_집수암거" localSheetId="13">#REF!</definedName>
    <definedName name="6_집수암거" localSheetId="14">#REF!</definedName>
    <definedName name="6_집수암거" localSheetId="15">#REF!</definedName>
    <definedName name="6_집수암거" localSheetId="16">#REF!</definedName>
    <definedName name="6_집수암거" localSheetId="17">#REF!</definedName>
    <definedName name="6_집수암거" localSheetId="18">#REF!</definedName>
    <definedName name="6_집수암거" localSheetId="19">#REF!</definedName>
    <definedName name="6_집수암거" localSheetId="20">#REF!</definedName>
    <definedName name="6_집수암거" localSheetId="21">#REF!</definedName>
    <definedName name="6_집수암거" localSheetId="23">#REF!</definedName>
    <definedName name="6_집수암거" localSheetId="24">#REF!</definedName>
    <definedName name="6_집수암거" localSheetId="25">#REF!</definedName>
    <definedName name="6_집수암거" localSheetId="3">#REF!</definedName>
    <definedName name="6_집수암거" localSheetId="4">#REF!</definedName>
    <definedName name="6_집수암거" localSheetId="6">#REF!</definedName>
    <definedName name="6_집수암거" localSheetId="7">#REF!</definedName>
    <definedName name="6_집수암거" localSheetId="8">#REF!</definedName>
    <definedName name="6_집수암거">#REF!</definedName>
    <definedName name="7_집수정" localSheetId="10">#REF!</definedName>
    <definedName name="7_집수정" localSheetId="11">#REF!</definedName>
    <definedName name="7_집수정" localSheetId="12">#REF!</definedName>
    <definedName name="7_집수정" localSheetId="13">#REF!</definedName>
    <definedName name="7_집수정" localSheetId="14">#REF!</definedName>
    <definedName name="7_집수정" localSheetId="15">#REF!</definedName>
    <definedName name="7_집수정" localSheetId="16">#REF!</definedName>
    <definedName name="7_집수정" localSheetId="17">#REF!</definedName>
    <definedName name="7_집수정" localSheetId="18">#REF!</definedName>
    <definedName name="7_집수정" localSheetId="19">#REF!</definedName>
    <definedName name="7_집수정" localSheetId="20">#REF!</definedName>
    <definedName name="7_집수정" localSheetId="21">#REF!</definedName>
    <definedName name="7_집수정" localSheetId="23">#REF!</definedName>
    <definedName name="7_집수정" localSheetId="24">#REF!</definedName>
    <definedName name="7_집수정" localSheetId="25">#REF!</definedName>
    <definedName name="7_집수정" localSheetId="3">#REF!</definedName>
    <definedName name="7_집수정" localSheetId="4">#REF!</definedName>
    <definedName name="7_집수정" localSheetId="6">#REF!</definedName>
    <definedName name="7_집수정" localSheetId="7">#REF!</definedName>
    <definedName name="7_집수정" localSheetId="8">#REF!</definedName>
    <definedName name="7_집수정">#REF!</definedName>
    <definedName name="8_대형관정" localSheetId="10">#REF!</definedName>
    <definedName name="8_대형관정" localSheetId="11">#REF!</definedName>
    <definedName name="8_대형관정" localSheetId="12">#REF!</definedName>
    <definedName name="8_대형관정" localSheetId="13">#REF!</definedName>
    <definedName name="8_대형관정" localSheetId="14">#REF!</definedName>
    <definedName name="8_대형관정" localSheetId="15">#REF!</definedName>
    <definedName name="8_대형관정" localSheetId="16">#REF!</definedName>
    <definedName name="8_대형관정" localSheetId="17">#REF!</definedName>
    <definedName name="8_대형관정" localSheetId="18">#REF!</definedName>
    <definedName name="8_대형관정" localSheetId="19">#REF!</definedName>
    <definedName name="8_대형관정" localSheetId="20">#REF!</definedName>
    <definedName name="8_대형관정" localSheetId="21">#REF!</definedName>
    <definedName name="8_대형관정" localSheetId="23">#REF!</definedName>
    <definedName name="8_대형관정" localSheetId="24">#REF!</definedName>
    <definedName name="8_대형관정" localSheetId="25">#REF!</definedName>
    <definedName name="8_대형관정" localSheetId="3">#REF!</definedName>
    <definedName name="8_대형관정" localSheetId="4">#REF!</definedName>
    <definedName name="8_대형관정" localSheetId="6">#REF!</definedName>
    <definedName name="8_대형관정" localSheetId="7">#REF!</definedName>
    <definedName name="8_대형관정" localSheetId="8">#REF!</definedName>
    <definedName name="8_대형관정">#REF!</definedName>
    <definedName name="9_소형관정" localSheetId="10">#REF!</definedName>
    <definedName name="9_소형관정" localSheetId="11">#REF!</definedName>
    <definedName name="9_소형관정" localSheetId="12">#REF!</definedName>
    <definedName name="9_소형관정" localSheetId="13">#REF!</definedName>
    <definedName name="9_소형관정" localSheetId="14">#REF!</definedName>
    <definedName name="9_소형관정" localSheetId="15">#REF!</definedName>
    <definedName name="9_소형관정" localSheetId="16">#REF!</definedName>
    <definedName name="9_소형관정" localSheetId="17">#REF!</definedName>
    <definedName name="9_소형관정" localSheetId="18">#REF!</definedName>
    <definedName name="9_소형관정" localSheetId="19">#REF!</definedName>
    <definedName name="9_소형관정" localSheetId="20">#REF!</definedName>
    <definedName name="9_소형관정" localSheetId="21">#REF!</definedName>
    <definedName name="9_소형관정" localSheetId="23">#REF!</definedName>
    <definedName name="9_소형관정" localSheetId="24">#REF!</definedName>
    <definedName name="9_소형관정" localSheetId="25">#REF!</definedName>
    <definedName name="9_소형관정" localSheetId="3">#REF!</definedName>
    <definedName name="9_소형관정" localSheetId="4">#REF!</definedName>
    <definedName name="9_소형관정" localSheetId="6">#REF!</definedName>
    <definedName name="9_소형관정" localSheetId="7">#REF!</definedName>
    <definedName name="9_소형관정" localSheetId="8">#REF!</definedName>
    <definedName name="9_소형관정">#REF!</definedName>
    <definedName name="a" localSheetId="10">#REF!</definedName>
    <definedName name="a" localSheetId="22">#REF!</definedName>
    <definedName name="a" localSheetId="25">#REF!</definedName>
    <definedName name="a">#REF!</definedName>
    <definedName name="aaa" localSheetId="10">#REF!</definedName>
    <definedName name="aaa" localSheetId="12">#REF!</definedName>
    <definedName name="aaa" localSheetId="14">#REF!</definedName>
    <definedName name="aaa" localSheetId="15">#REF!</definedName>
    <definedName name="aaa" localSheetId="18">#REF!</definedName>
    <definedName name="aaa" localSheetId="19">#REF!</definedName>
    <definedName name="aaa" localSheetId="22">#REF!</definedName>
    <definedName name="aaa" localSheetId="23">#REF!</definedName>
    <definedName name="aaa" localSheetId="24">#REF!</definedName>
    <definedName name="aaa" localSheetId="25">#REF!</definedName>
    <definedName name="aaa" localSheetId="3">#REF!</definedName>
    <definedName name="aaa" localSheetId="6">#REF!</definedName>
    <definedName name="aaa" localSheetId="7">#REF!</definedName>
    <definedName name="aaa">#REF!</definedName>
    <definedName name="Continue" localSheetId="4">#REF!</definedName>
    <definedName name="Continue">#REF!</definedName>
    <definedName name="DataStateRange" localSheetId="20" hidden="1">'[41]총액조회신탁'!$A$5,'[41]총액조회신탁'!$A$7,'[41]총액조회신탁'!$A$34:$C$38,'[41]총액조회신탁'!$E$4,'[41]총액조회신탁'!$E$8,'[41]총액조회신탁'!$A$40:$A$41</definedName>
    <definedName name="DataStateRange" localSheetId="4" hidden="1">'[47]총액조회신탁'!$A$5,'[47]총액조회신탁'!$A$7,'[47]총액조회신탁'!$A$34:$C$38,'[47]총액조회신탁'!$E$4,'[47]총액조회신탁'!$E$8,'[47]총액조회신탁'!$A$40:$A$41</definedName>
    <definedName name="DataStateRange" hidden="1">'[22]총액조회신탁'!$A$5,'[22]총액조회신탁'!$A$7,'[22]총액조회신탁'!$A$34:$C$38,'[22]총액조회신탁'!$E$4,'[22]총액조회신탁'!$E$8,'[22]총액조회신탁'!$A$40:$A$41</definedName>
    <definedName name="Document_array" localSheetId="10">{"Book1"}</definedName>
    <definedName name="Document_array" localSheetId="12">{"Book1"}</definedName>
    <definedName name="Document_array" localSheetId="3">{"Book1"}</definedName>
    <definedName name="Document_array" localSheetId="4">{"Book1"}</definedName>
    <definedName name="Document_array" localSheetId="7">{"Book1"}</definedName>
    <definedName name="Document_array" localSheetId="8">{"Book1"}</definedName>
    <definedName name="Document_array" localSheetId="9">{"Book1"}</definedName>
    <definedName name="Document_array">{"Book1"}</definedName>
    <definedName name="Documents_array" localSheetId="4">#REF!</definedName>
    <definedName name="Documents_array">#REF!</definedName>
    <definedName name="Hello" localSheetId="4">#REF!</definedName>
    <definedName name="Hello">#REF!</definedName>
    <definedName name="MakeIt" localSheetId="4">#REF!</definedName>
    <definedName name="MakeIt">#REF!</definedName>
    <definedName name="Morning" localSheetId="4">#REF!</definedName>
    <definedName name="Morning">#REF!</definedName>
    <definedName name="_xlnm.Print_Area" localSheetId="0">'1.공무원 총괄'!$A$1:$I$28</definedName>
    <definedName name="_xlnm.Print_Area" localSheetId="10">'10.여권발급'!$A$1:$T$32</definedName>
    <definedName name="_xlnm.Print_Area" localSheetId="13">'13.장소별 화재발생'!$A$1:$V$37</definedName>
    <definedName name="_xlnm.Print_Area" localSheetId="14">'14.산불발생현황'!$A$1:$L$17</definedName>
    <definedName name="_xlnm.Print_Area" localSheetId="17">'17. 119 구조활동 실적'!$A$1:$U$35</definedName>
    <definedName name="_xlnm.Print_Area" localSheetId="24">'24.운전면허 소지자'!$A$1:$L$16</definedName>
    <definedName name="_xlnm.Print_Area" localSheetId="25">'25.민방위대 편성'!$A$1:$L$35</definedName>
    <definedName name="_xlnm.Print_Area" localSheetId="6">'7.퇴직사유별 공무원'!$A$1:$Y$27</definedName>
    <definedName name="_xlnm.Print_Area" localSheetId="9">'9-1.민원서류 처리(종류별)'!$A$1:$J$16</definedName>
    <definedName name="rnr">'[6]0110원본'!$A$1:$ET$32</definedName>
    <definedName name="s" localSheetId="22">#REF!</definedName>
    <definedName name="s">#REF!</definedName>
    <definedName name="경찰공무원" localSheetId="4">#REF!</definedName>
    <definedName name="경찰공무원">#REF!</definedName>
    <definedName name="경찰공무원1" localSheetId="4">#REF!</definedName>
    <definedName name="경찰공무원1">#REF!</definedName>
    <definedName name="공무원" localSheetId="4">#REF!</definedName>
    <definedName name="공무원">#REF!</definedName>
    <definedName name="기본급테이블" localSheetId="4">#REF!</definedName>
    <definedName name="기본급테이블">#REF!</definedName>
    <definedName name="나._세입실적비교" localSheetId="14">#REF!</definedName>
    <definedName name="나._세입실적비교" localSheetId="18">#REF!</definedName>
    <definedName name="나._세입실적비교" localSheetId="19">#REF!</definedName>
    <definedName name="나._세입실적비교" localSheetId="20">#REF!</definedName>
    <definedName name="나._세입실적비교" localSheetId="22">#REF!</definedName>
    <definedName name="나._세입실적비교" localSheetId="25">#REF!</definedName>
    <definedName name="나._세입실적비교" localSheetId="4">#REF!</definedName>
    <definedName name="나._세입실적비교" localSheetId="6">#REF!</definedName>
    <definedName name="나._세입실적비교" localSheetId="7">#REF!</definedName>
    <definedName name="나._세입실적비교">#REF!</definedName>
    <definedName name="나._접수물량과_배달물량_비교">'[5]접수대배달'!$A$1</definedName>
    <definedName name="다._우편물량과_세입실적" localSheetId="14">#REF!</definedName>
    <definedName name="다._우편물량과_세입실적" localSheetId="18">#REF!</definedName>
    <definedName name="다._우편물량과_세입실적" localSheetId="19">#REF!</definedName>
    <definedName name="다._우편물량과_세입실적" localSheetId="20">#REF!</definedName>
    <definedName name="다._우편물량과_세입실적" localSheetId="22">#REF!</definedName>
    <definedName name="다._우편물량과_세입실적" localSheetId="25">#REF!</definedName>
    <definedName name="다._우편물량과_세입실적" localSheetId="4">#REF!</definedName>
    <definedName name="다._우편물량과_세입실적" localSheetId="6">#REF!</definedName>
    <definedName name="다._우편물량과_세입실적" localSheetId="7">#REF!</definedName>
    <definedName name="다._우편물량과_세입실적">#REF!</definedName>
    <definedName name="다._체신청별_접수물량">'[5]청별접수'!$A$1</definedName>
    <definedName name="다중분류">'[37]code'!$A$56:$A$72</definedName>
    <definedName name="대1">'[38]code'!$B$2:$X$2</definedName>
    <definedName name="대분류">'[38]code'!$A$3:$A$25</definedName>
    <definedName name="대시작">'[38]code'!$B$2</definedName>
    <definedName name="라._종별_접수량_총괄">'[5]종별접수'!$A$1</definedName>
    <definedName name="라._체신청별_세입목표_대_실적" localSheetId="14">#REF!</definedName>
    <definedName name="라._체신청별_세입목표_대_실적" localSheetId="18">#REF!</definedName>
    <definedName name="라._체신청별_세입목표_대_실적" localSheetId="19">#REF!</definedName>
    <definedName name="라._체신청별_세입목표_대_실적" localSheetId="20">#REF!</definedName>
    <definedName name="라._체신청별_세입목표_대_실적" localSheetId="22">#REF!</definedName>
    <definedName name="라._체신청별_세입목표_대_실적" localSheetId="25">#REF!</definedName>
    <definedName name="라._체신청별_세입목표_대_실적" localSheetId="4">#REF!</definedName>
    <definedName name="라._체신청별_세입목표_대_실적" localSheetId="6">#REF!</definedName>
    <definedName name="라._체신청별_세입목표_대_실적" localSheetId="7">#REF!</definedName>
    <definedName name="라._체신청별_세입목표_대_실적">#REF!</definedName>
    <definedName name="마._종별_접수량_및_구성비__국내" localSheetId="14">#REF!</definedName>
    <definedName name="마._종별_접수량_및_구성비__국내" localSheetId="18">#REF!</definedName>
    <definedName name="마._종별_접수량_및_구성비__국내" localSheetId="19">#REF!</definedName>
    <definedName name="마._종별_접수량_및_구성비__국내" localSheetId="20">#REF!</definedName>
    <definedName name="마._종별_접수량_및_구성비__국내" localSheetId="22">#REF!</definedName>
    <definedName name="마._종별_접수량_및_구성비__국내" localSheetId="25">#REF!</definedName>
    <definedName name="마._종별_접수량_및_구성비__국내" localSheetId="4">#REF!</definedName>
    <definedName name="마._종별_접수량_및_구성비__국내" localSheetId="6">#REF!</definedName>
    <definedName name="마._종별_접수량_및_구성비__국내" localSheetId="7">#REF!</definedName>
    <definedName name="마._종별_접수량_및_구성비__국내">#REF!</definedName>
    <definedName name="마._체신청별_전년대비_세입실적" localSheetId="14">#REF!</definedName>
    <definedName name="마._체신청별_전년대비_세입실적" localSheetId="18">#REF!</definedName>
    <definedName name="마._체신청별_전년대비_세입실적" localSheetId="19">#REF!</definedName>
    <definedName name="마._체신청별_전년대비_세입실적" localSheetId="20">#REF!</definedName>
    <definedName name="마._체신청별_전년대비_세입실적" localSheetId="22">#REF!</definedName>
    <definedName name="마._체신청별_전년대비_세입실적" localSheetId="25">#REF!</definedName>
    <definedName name="마._체신청별_전년대비_세입실적" localSheetId="4">#REF!</definedName>
    <definedName name="마._체신청별_전년대비_세입실적" localSheetId="6">#REF!</definedName>
    <definedName name="마._체신청별_전년대비_세입실적" localSheetId="7">#REF!</definedName>
    <definedName name="마._체신청별_전년대비_세입실적">#REF!</definedName>
    <definedName name="멍" localSheetId="4">#REF!</definedName>
    <definedName name="멍">#REF!</definedName>
    <definedName name="바._종별_접수량__국제" localSheetId="14">#REF!</definedName>
    <definedName name="바._종별_접수량__국제" localSheetId="18">#REF!</definedName>
    <definedName name="바._종별_접수량__국제" localSheetId="19">#REF!</definedName>
    <definedName name="바._종별_접수량__국제" localSheetId="20">#REF!</definedName>
    <definedName name="바._종별_접수량__국제" localSheetId="22">#REF!</definedName>
    <definedName name="바._종별_접수량__국제" localSheetId="25">#REF!</definedName>
    <definedName name="바._종별_접수량__국제" localSheetId="4">#REF!</definedName>
    <definedName name="바._종별_접수량__국제" localSheetId="6">#REF!</definedName>
    <definedName name="바._종별_접수량__국제" localSheetId="7">#REF!</definedName>
    <definedName name="바._종별_접수량__국제">#REF!</definedName>
    <definedName name="바._항목별_세입실적">'[5]항목별세입'!$A$1</definedName>
    <definedName name="방조제" localSheetId="14">#REF!</definedName>
    <definedName name="방조제" localSheetId="18">#REF!</definedName>
    <definedName name="방조제" localSheetId="19">#REF!</definedName>
    <definedName name="방조제" localSheetId="20">#REF!</definedName>
    <definedName name="방조제" localSheetId="22">#REF!</definedName>
    <definedName name="방조제" localSheetId="25">#REF!</definedName>
    <definedName name="방조제" localSheetId="4">#REF!</definedName>
    <definedName name="방조제">#REF!</definedName>
    <definedName name="방화규정구분">'[38]code'!$A$28:$A$54</definedName>
    <definedName name="사._국제특급우편물_접수실적__당월">'[5]국제특급'!$A$1</definedName>
    <definedName name="사._요금별·후납_우편물량">'[5]별후납'!$A$1</definedName>
    <definedName name="사원테이블" localSheetId="4">#REF!</definedName>
    <definedName name="사원테이블">#REF!</definedName>
    <definedName name="세입비1">'[7]0110원본'!$A$1:$ET$32</definedName>
    <definedName name="수당테이블" localSheetId="4">#REF!</definedName>
    <definedName name="수당테이블">#REF!</definedName>
    <definedName name="시군" localSheetId="4">'[49]code'!$C$212:$C$214</definedName>
    <definedName name="시군">'[39]code'!$C$212:$C$214</definedName>
    <definedName name="식료품" localSheetId="10">#REF!</definedName>
    <definedName name="식료품" localSheetId="14">#REF!</definedName>
    <definedName name="식료품" localSheetId="22">#REF!</definedName>
    <definedName name="식료품" localSheetId="25">#REF!</definedName>
    <definedName name="식료품" localSheetId="6">#REF!</definedName>
    <definedName name="식료품">#REF!</definedName>
    <definedName name="ㅇㅇ" localSheetId="22">#REF!</definedName>
    <definedName name="ㅇㅇ">#REF!</definedName>
    <definedName name="ㅇㅇㅇㅇㅇ" localSheetId="22">#REF!</definedName>
    <definedName name="ㅇㅇㅇㅇㅇ">#REF!</definedName>
    <definedName name="우편" localSheetId="22">#REF!</definedName>
    <definedName name="우편">#REF!</definedName>
    <definedName name="읍면" localSheetId="14">#REF!</definedName>
    <definedName name="읍면" localSheetId="18">#REF!</definedName>
    <definedName name="읍면" localSheetId="19">#REF!</definedName>
    <definedName name="읍면" localSheetId="22">#REF!</definedName>
    <definedName name="읍면" localSheetId="25">#REF!</definedName>
    <definedName name="읍면">#REF!</definedName>
    <definedName name="읍면동" localSheetId="10">#REF!</definedName>
    <definedName name="읍면동" localSheetId="14">#REF!</definedName>
    <definedName name="읍면동" localSheetId="18">#REF!</definedName>
    <definedName name="읍면동" localSheetId="19">#REF!</definedName>
    <definedName name="읍면동" localSheetId="22">#REF!</definedName>
    <definedName name="읍면동" localSheetId="25">#REF!</definedName>
    <definedName name="읍면동" localSheetId="6">#REF!</definedName>
    <definedName name="읍면동" localSheetId="7">#REF!</definedName>
    <definedName name="읍면동" localSheetId="8">#REF!</definedName>
    <definedName name="읍면동">#REF!</definedName>
    <definedName name="이사분기" localSheetId="10">#REF!</definedName>
    <definedName name="이사분기" localSheetId="14">#REF!</definedName>
    <definedName name="이사분기" localSheetId="22">#REF!</definedName>
    <definedName name="이사분기" localSheetId="25">#REF!</definedName>
    <definedName name="이사분기" localSheetId="6">#REF!</definedName>
    <definedName name="이사분기">#REF!</definedName>
    <definedName name="인구이동" localSheetId="22">#REF!</definedName>
    <definedName name="인구이동">#REF!</definedName>
    <definedName name="일사분가" localSheetId="10">#REF!</definedName>
    <definedName name="일사분가" localSheetId="14">#REF!</definedName>
    <definedName name="일사분가" localSheetId="22">#REF!</definedName>
    <definedName name="일사분가" localSheetId="25">#REF!</definedName>
    <definedName name="일사분가" localSheetId="6">#REF!</definedName>
    <definedName name="일사분가">#REF!</definedName>
    <definedName name="일사분기" localSheetId="10">#REF!</definedName>
    <definedName name="일사분기" localSheetId="14">#REF!</definedName>
    <definedName name="일사분기" localSheetId="22">#REF!</definedName>
    <definedName name="일사분기" localSheetId="25">#REF!</definedName>
    <definedName name="일사분기" localSheetId="6">#REF!</definedName>
    <definedName name="일사분기">#REF!</definedName>
    <definedName name="자료제공" localSheetId="10">#REF!</definedName>
    <definedName name="자료제공" localSheetId="22">#REF!</definedName>
    <definedName name="자료제공" localSheetId="25">#REF!</definedName>
    <definedName name="자료제공">#REF!</definedName>
    <definedName name="자료제공__통계청_서산출장소__직__행정6급__성명__엄봉섭" localSheetId="10">#REF!</definedName>
    <definedName name="자료제공__통계청_서산출장소__직__행정6급__성명__엄봉섭" localSheetId="14">#REF!</definedName>
    <definedName name="자료제공__통계청_서산출장소__직__행정6급__성명__엄봉섭" localSheetId="18">#REF!</definedName>
    <definedName name="자료제공__통계청_서산출장소__직__행정6급__성명__엄봉섭" localSheetId="19">#REF!</definedName>
    <definedName name="자료제공__통계청_서산출장소__직__행정6급__성명__엄봉섭" localSheetId="22">#REF!</definedName>
    <definedName name="자료제공__통계청_서산출장소__직__행정6급__성명__엄봉섭" localSheetId="25">#REF!</definedName>
    <definedName name="자료제공__통계청_서산출장소__직__행정6급__성명__엄봉섭" localSheetId="6">#REF!</definedName>
    <definedName name="자료제공__통계청_서산출장소__직__행정6급__성명__엄봉섭" localSheetId="7">#REF!</definedName>
    <definedName name="자료제공__통계청_서산출장소__직__행정6급__성명__엄봉섭">#REF!</definedName>
    <definedName name="저수지" localSheetId="10">#REF!</definedName>
    <definedName name="저수지" localSheetId="14">#REF!</definedName>
    <definedName name="저수지" localSheetId="18">#REF!</definedName>
    <definedName name="저수지" localSheetId="19">#REF!</definedName>
    <definedName name="저수지" localSheetId="22">#REF!</definedName>
    <definedName name="저수지" localSheetId="25">#REF!</definedName>
    <definedName name="저수지">#REF!</definedName>
    <definedName name="접수종별" localSheetId="22">#REF!</definedName>
    <definedName name="접수종별">#REF!</definedName>
    <definedName name="종____로__말소자" localSheetId="4">'[50]1 자원총괄'!#REF!</definedName>
    <definedName name="종____로__말소자">'[40]1 자원총괄'!#REF!</definedName>
    <definedName name="중1">'[38]code'!$C$27:$BZ$27</definedName>
    <definedName name="중시작">'[38]code'!$C$27</definedName>
    <definedName name="직책테이블" localSheetId="4">#REF!</definedName>
    <definedName name="직책테이블">#REF!</definedName>
    <definedName name="하나" localSheetId="10">#REF!</definedName>
    <definedName name="하나" localSheetId="12">#REF!</definedName>
    <definedName name="하나" localSheetId="14">#REF!</definedName>
    <definedName name="하나" localSheetId="15">#REF!</definedName>
    <definedName name="하나" localSheetId="18">#REF!</definedName>
    <definedName name="하나" localSheetId="19">#REF!</definedName>
    <definedName name="하나" localSheetId="20">#REF!</definedName>
    <definedName name="하나" localSheetId="22">#REF!</definedName>
    <definedName name="하나" localSheetId="23">#REF!</definedName>
    <definedName name="하나" localSheetId="24">#REF!</definedName>
    <definedName name="하나" localSheetId="25">#REF!</definedName>
    <definedName name="하나" localSheetId="3">#REF!</definedName>
    <definedName name="하나" localSheetId="4">#REF!</definedName>
    <definedName name="하나" localSheetId="6">#REF!</definedName>
    <definedName name="하나" localSheetId="7">#REF!</definedName>
    <definedName name="하나">#REF!</definedName>
  </definedNames>
  <calcPr fullCalcOnLoad="1"/>
</workbook>
</file>

<file path=xl/comments23.xml><?xml version="1.0" encoding="utf-8"?>
<comments xmlns="http://schemas.openxmlformats.org/spreadsheetml/2006/main">
  <authors>
    <author>Boryeong</author>
    <author>user</author>
  </authors>
  <commentList>
    <comment ref="C11" authorId="0">
      <text>
        <r>
          <rPr>
            <sz val="9"/>
            <rFont val="굴림"/>
            <family val="3"/>
          </rPr>
          <t xml:space="preserve">발생건수*10,000/자동차등록대수
</t>
        </r>
      </text>
    </comment>
    <comment ref="G11" authorId="0">
      <text>
        <r>
          <rPr>
            <b/>
            <sz val="9"/>
            <rFont val="굴림"/>
            <family val="3"/>
          </rPr>
          <t>부상자*인구100,000/인구수</t>
        </r>
      </text>
    </comment>
    <comment ref="C12" authorId="0">
      <text>
        <r>
          <rPr>
            <sz val="9"/>
            <rFont val="굴림"/>
            <family val="3"/>
          </rPr>
          <t xml:space="preserve">발생건수*10,000/자동차등록대수
</t>
        </r>
      </text>
    </comment>
    <comment ref="E12" authorId="0">
      <text>
        <r>
          <rPr>
            <b/>
            <sz val="9"/>
            <rFont val="굴림"/>
            <family val="3"/>
          </rPr>
          <t>사망자*100000/인구수</t>
        </r>
      </text>
    </comment>
    <comment ref="G12" authorId="0">
      <text>
        <r>
          <rPr>
            <b/>
            <sz val="9"/>
            <rFont val="굴림"/>
            <family val="3"/>
          </rPr>
          <t>부상자*100000/인구수</t>
        </r>
      </text>
    </comment>
    <comment ref="C17" authorId="1">
      <text>
        <r>
          <rPr>
            <sz val="9"/>
            <color indexed="8"/>
            <rFont val="굴림"/>
            <family val="3"/>
          </rPr>
          <t xml:space="preserve">발생건수*10,000/년도말 자동차등록대수
</t>
        </r>
      </text>
    </comment>
    <comment ref="E17" authorId="1">
      <text>
        <r>
          <rPr>
            <b/>
            <sz val="9"/>
            <color indexed="8"/>
            <rFont val="굴림"/>
            <family val="3"/>
          </rPr>
          <t>사망자*100000/년도말 인구수</t>
        </r>
      </text>
    </comment>
    <comment ref="G17" authorId="1">
      <text>
        <r>
          <rPr>
            <b/>
            <sz val="9"/>
            <color indexed="8"/>
            <rFont val="굴림"/>
            <family val="3"/>
          </rPr>
          <t>사망자*100000/년도말 인구수</t>
        </r>
      </text>
    </comment>
  </commentList>
</comments>
</file>

<file path=xl/comments8.xml><?xml version="1.0" encoding="utf-8"?>
<comments xmlns="http://schemas.openxmlformats.org/spreadsheetml/2006/main">
  <authors>
    <author>.</author>
    <author>Boryeong</author>
    <author>TG삼보</author>
  </authors>
  <commentList>
    <comment ref="AE6" authorId="0">
      <text>
        <r>
          <rPr>
            <b/>
            <sz val="9"/>
            <rFont val="굴림"/>
            <family val="3"/>
          </rPr>
          <t>국민연금관리공단
국민건강보험공단</t>
        </r>
      </text>
    </comment>
    <comment ref="AG6" authorId="0">
      <text>
        <r>
          <rPr>
            <b/>
            <sz val="9"/>
            <rFont val="굴림"/>
            <family val="3"/>
          </rPr>
          <t>에스비에스 선교방송국</t>
        </r>
      </text>
    </comment>
    <comment ref="AH6" authorId="0">
      <text>
        <r>
          <rPr>
            <b/>
            <sz val="9"/>
            <rFont val="굴림"/>
            <family val="3"/>
          </rPr>
          <t>주간보령
보령신문
보령시민신문</t>
        </r>
      </text>
    </comment>
    <comment ref="S7" authorId="0">
      <text>
        <r>
          <rPr>
            <b/>
            <sz val="9"/>
            <rFont val="굴림"/>
            <family val="3"/>
          </rPr>
          <t>대전지방법원 홍성지원 보령시법원</t>
        </r>
      </text>
    </comment>
    <comment ref="T7" authorId="0">
      <text>
        <r>
          <rPr>
            <b/>
            <sz val="9"/>
            <rFont val="굴림"/>
            <family val="3"/>
          </rPr>
          <t>대전지방법원 보령등기소</t>
        </r>
      </text>
    </comment>
    <comment ref="AK7" authorId="0">
      <text>
        <r>
          <rPr>
            <b/>
            <sz val="9"/>
            <rFont val="굴림"/>
            <family val="3"/>
          </rPr>
          <t>-웅천,오천,천북,청소,남포,주산,대천
-청라는 대천으로 통합</t>
        </r>
      </text>
    </comment>
    <comment ref="AM7" authorId="1">
      <text>
        <r>
          <rPr>
            <sz val="9"/>
            <rFont val="굴림"/>
            <family val="3"/>
          </rPr>
          <t xml:space="preserve">보령축협
</t>
        </r>
      </text>
    </comment>
    <comment ref="AN7" authorId="1">
      <text>
        <r>
          <rPr>
            <sz val="9"/>
            <rFont val="굴림"/>
            <family val="3"/>
          </rPr>
          <t xml:space="preserve">보령수협
대천서부수협
</t>
        </r>
      </text>
    </comment>
    <comment ref="L13" authorId="2">
      <text>
        <r>
          <rPr>
            <b/>
            <sz val="14"/>
            <rFont val="돋움"/>
            <family val="3"/>
          </rPr>
          <t>총무과</t>
        </r>
      </text>
    </comment>
    <comment ref="N13" authorId="2">
      <text>
        <r>
          <rPr>
            <b/>
            <sz val="9"/>
            <rFont val="돋움"/>
            <family val="3"/>
          </rPr>
          <t>경찰서</t>
        </r>
      </text>
    </comment>
  </commentList>
</comments>
</file>

<file path=xl/sharedStrings.xml><?xml version="1.0" encoding="utf-8"?>
<sst xmlns="http://schemas.openxmlformats.org/spreadsheetml/2006/main" count="1953" uniqueCount="1399">
  <si>
    <t>Unit : Person</t>
  </si>
  <si>
    <t>Total</t>
  </si>
  <si>
    <t>Political</t>
  </si>
  <si>
    <t>Daecheon2-dong</t>
  </si>
  <si>
    <t>Daecheon3-dong</t>
  </si>
  <si>
    <t>Daecheon4-dong</t>
  </si>
  <si>
    <t>Daecheon5-dong</t>
  </si>
  <si>
    <t>PUBLIC ADMINISTRATION AND JUSTICE</t>
  </si>
  <si>
    <t>Fire</t>
  </si>
  <si>
    <t xml:space="preserve">PUBLIC ADMINISTRATION AND JUSTICE   </t>
  </si>
  <si>
    <t>PUBLIC ADMINISTRATION AND JUSTICE</t>
  </si>
  <si>
    <t>By medical facilities</t>
  </si>
  <si>
    <t>Year &amp;</t>
  </si>
  <si>
    <t>Function</t>
  </si>
  <si>
    <t xml:space="preserve"> </t>
  </si>
  <si>
    <t>Political position</t>
  </si>
  <si>
    <t>specific</t>
  </si>
  <si>
    <t>General</t>
  </si>
  <si>
    <t>Technical</t>
  </si>
  <si>
    <t>Temporary</t>
  </si>
  <si>
    <t>Professional</t>
  </si>
  <si>
    <t xml:space="preserve"> </t>
  </si>
  <si>
    <t>Others</t>
  </si>
  <si>
    <t>Unit : Case</t>
  </si>
  <si>
    <t>General</t>
  </si>
  <si>
    <t>Year</t>
  </si>
  <si>
    <t>Area</t>
  </si>
  <si>
    <t>Death</t>
  </si>
  <si>
    <t>Injury</t>
  </si>
  <si>
    <t>Source : Boryeong Police Station</t>
  </si>
  <si>
    <t>Truck</t>
  </si>
  <si>
    <t>Bus</t>
  </si>
  <si>
    <t>Moter vehicle accident</t>
  </si>
  <si>
    <t>Environmental pollution</t>
  </si>
  <si>
    <t>Person</t>
  </si>
  <si>
    <t>Unmovables</t>
  </si>
  <si>
    <t>Movables</t>
  </si>
  <si>
    <t>Medical</t>
  </si>
  <si>
    <t>Unit : Case, Person</t>
  </si>
  <si>
    <t>Vehicle</t>
  </si>
  <si>
    <t>Railway</t>
  </si>
  <si>
    <t>Special</t>
  </si>
  <si>
    <t>Crossing</t>
  </si>
  <si>
    <t>Car</t>
  </si>
  <si>
    <t>Household</t>
  </si>
  <si>
    <t>Underground</t>
  </si>
  <si>
    <t>Cultural</t>
  </si>
  <si>
    <t xml:space="preserve"> arcade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</si>
  <si>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명</t>
    </r>
  </si>
  <si>
    <t>Year</t>
  </si>
  <si>
    <t>8th</t>
  </si>
  <si>
    <t>9th</t>
  </si>
  <si>
    <t>Cheonbuk-myeon</t>
  </si>
  <si>
    <t>Ungcheon-eup</t>
  </si>
  <si>
    <t>Ocheon-myeon</t>
  </si>
  <si>
    <t>Cheongso-myeon</t>
  </si>
  <si>
    <t>Nampo-myeon</t>
  </si>
  <si>
    <t>Jusan-myeon</t>
  </si>
  <si>
    <t>Source : Boryeong Fire Station</t>
  </si>
  <si>
    <t>Sub-</t>
  </si>
  <si>
    <t>Cause</t>
  </si>
  <si>
    <t>Contract</t>
  </si>
  <si>
    <t>Appointment</t>
  </si>
  <si>
    <t>Death</t>
  </si>
  <si>
    <t>Voluntary Resignation</t>
  </si>
  <si>
    <t>Disciplinary Discharge</t>
  </si>
  <si>
    <t>Disciplinary Release from Office</t>
  </si>
  <si>
    <t>Discharge by Authority</t>
  </si>
  <si>
    <t>Circumstantial Resignation</t>
  </si>
  <si>
    <t>Honorary Resignation</t>
  </si>
  <si>
    <t>Source : General Affairs Dep.</t>
  </si>
  <si>
    <t>Male</t>
  </si>
  <si>
    <t>Year
Eup, Myeon
&amp; Dong</t>
  </si>
  <si>
    <t>Jupo-myeon</t>
  </si>
  <si>
    <t>Jugyo-myeon</t>
  </si>
  <si>
    <t>Ocheon-myeon</t>
  </si>
  <si>
    <t>Cheonbuk-myeon</t>
  </si>
  <si>
    <t>Year
Eup, Myeon
&amp; Dong</t>
  </si>
  <si>
    <t>Ungcheon-eup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</si>
  <si>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</si>
  <si>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</si>
  <si>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</si>
  <si>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</si>
  <si>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</si>
  <si>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</si>
  <si>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</si>
  <si>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</si>
  <si>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Area</t>
  </si>
  <si>
    <t>Source : Forest Park Dep.</t>
  </si>
  <si>
    <t>No. of cases reported</t>
  </si>
  <si>
    <t>No. of patients transported</t>
  </si>
  <si>
    <t>Diabetes</t>
  </si>
  <si>
    <t>Fall</t>
  </si>
  <si>
    <t>Traumatic shock</t>
  </si>
  <si>
    <t>Clinics</t>
  </si>
  <si>
    <t>Hospitals</t>
  </si>
  <si>
    <t>General hospitals</t>
  </si>
  <si>
    <t>others</t>
  </si>
  <si>
    <t xml:space="preserve">PUBLIC ADMINISTRATION AND JUSTICE   </t>
  </si>
  <si>
    <t>Unit : Case, Person</t>
  </si>
  <si>
    <t>Year
Eup, Myeon
&amp; Dong</t>
  </si>
  <si>
    <t>Traffic</t>
  </si>
  <si>
    <t>Water</t>
  </si>
  <si>
    <t>Machinery</t>
  </si>
  <si>
    <t>Mountain</t>
  </si>
  <si>
    <t xml:space="preserve">PUBLIC ADMINISTRATION AND JUSTICE   </t>
  </si>
  <si>
    <t xml:space="preserve">Per 10 thousand </t>
  </si>
  <si>
    <t>Per 100</t>
  </si>
  <si>
    <t>Vehicle</t>
  </si>
  <si>
    <t>automobile</t>
  </si>
  <si>
    <t>thousand person</t>
  </si>
  <si>
    <t>to person</t>
  </si>
  <si>
    <t>to vehicle</t>
  </si>
  <si>
    <t>Dead</t>
  </si>
  <si>
    <t>Missing</t>
  </si>
  <si>
    <t>Persons</t>
  </si>
  <si>
    <t>Flooded Areas</t>
  </si>
  <si>
    <t xml:space="preserve">PUBLIC ADMINISTRATION AND JUSTICE   </t>
  </si>
  <si>
    <t>Unit : Place</t>
  </si>
  <si>
    <t>Year
Eup, Myeon
&amp; Dong</t>
  </si>
  <si>
    <t>Total</t>
  </si>
  <si>
    <t>Fueling</t>
  </si>
  <si>
    <t>Selling</t>
  </si>
  <si>
    <t>General</t>
  </si>
  <si>
    <t xml:space="preserve">PUBLIC ADMINISTRATION AND JUSTICE   </t>
  </si>
  <si>
    <t>Unit : Estblishment, Person</t>
  </si>
  <si>
    <t>Year
Eup, Myeon
&amp; Dong</t>
  </si>
  <si>
    <t xml:space="preserve"> No. of  troop</t>
  </si>
  <si>
    <t xml:space="preserve">  No. of civil defense</t>
  </si>
  <si>
    <t xml:space="preserve">          No. of troop</t>
  </si>
  <si>
    <t>No. of civil defense</t>
  </si>
  <si>
    <t xml:space="preserve">        No. of troop</t>
  </si>
  <si>
    <t>Seongju-myeon</t>
  </si>
  <si>
    <t>PUBLIC ADMINISTRATION AND JUSTICE</t>
  </si>
  <si>
    <r>
      <rPr>
        <sz val="11"/>
        <rFont val="바탕"/>
        <family val="1"/>
      </rPr>
      <t>계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</si>
  <si>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</si>
  <si>
    <r>
      <rPr>
        <sz val="11"/>
        <rFont val="바탕"/>
        <family val="1"/>
      </rPr>
      <t>부동산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</si>
  <si>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ha, </t>
    </r>
    <r>
      <rPr>
        <sz val="11"/>
        <rFont val="바탕"/>
        <family val="1"/>
      </rPr>
      <t>천원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</si>
  <si>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산림공원과</t>
    </r>
  </si>
  <si>
    <r>
      <rPr>
        <sz val="11"/>
        <rFont val="바탕"/>
        <family val="1"/>
      </rPr>
      <t>이재민</t>
    </r>
  </si>
  <si>
    <r>
      <rPr>
        <sz val="11"/>
        <rFont val="바탕"/>
        <family val="1"/>
      </rPr>
      <t>침수면적</t>
    </r>
  </si>
  <si>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물</t>
    </r>
  </si>
  <si>
    <r>
      <rPr>
        <sz val="11"/>
        <rFont val="바탕"/>
        <family val="1"/>
      </rPr>
      <t>선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박</t>
    </r>
  </si>
  <si>
    <r>
      <rPr>
        <sz val="11"/>
        <rFont val="바탕"/>
        <family val="1"/>
      </rPr>
      <t>농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경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</si>
  <si>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공공시설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</si>
  <si>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</si>
  <si>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</si>
  <si>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실종</t>
    </r>
  </si>
  <si>
    <r>
      <rPr>
        <sz val="11"/>
        <rFont val="바탕"/>
        <family val="1"/>
      </rPr>
      <t>부상</t>
    </r>
  </si>
  <si>
    <r>
      <rPr>
        <sz val="11"/>
        <rFont val="바탕"/>
        <family val="1"/>
      </rPr>
      <t>세대수</t>
    </r>
  </si>
  <si>
    <r>
      <rPr>
        <sz val="11"/>
        <rFont val="바탕"/>
        <family val="1"/>
      </rPr>
      <t>인원수</t>
    </r>
  </si>
  <si>
    <t>Apart-</t>
  </si>
  <si>
    <t>ments</t>
  </si>
  <si>
    <t>PUBLIC ADMINISTRATION AND JUSTICE</t>
  </si>
  <si>
    <t>…</t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</si>
  <si>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</si>
  <si>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대원수</t>
    </r>
  </si>
  <si>
    <r>
      <rPr>
        <sz val="11"/>
        <rFont val="바탕"/>
        <family val="1"/>
      </rPr>
      <t>도로교통사고</t>
    </r>
  </si>
  <si>
    <r>
      <rPr>
        <sz val="11"/>
        <rFont val="바탕"/>
        <family val="1"/>
      </rPr>
      <t>환경오염</t>
    </r>
  </si>
  <si>
    <r>
      <rPr>
        <sz val="11"/>
        <rFont val="바탕"/>
        <family val="1"/>
      </rPr>
      <t>재산피해</t>
    </r>
    <r>
      <rPr>
        <sz val="11"/>
        <rFont val="Times New Roman"/>
        <family val="1"/>
      </rPr>
      <t xml:space="preserve">   Property Damage</t>
    </r>
  </si>
  <si>
    <r>
      <rPr>
        <sz val="11"/>
        <rFont val="바탕"/>
        <family val="1"/>
      </rPr>
      <t>인명피해</t>
    </r>
    <r>
      <rPr>
        <sz val="11"/>
        <rFont val="Times New Roman"/>
        <family val="1"/>
      </rPr>
      <t xml:space="preserve">  Number of casualtiesDamage</t>
    </r>
  </si>
  <si>
    <r>
      <rPr>
        <sz val="11"/>
        <rFont val="바탕"/>
        <family val="1"/>
      </rPr>
      <t>이재민발생</t>
    </r>
    <r>
      <rPr>
        <sz val="11"/>
        <rFont val="Times New Roman"/>
        <family val="1"/>
      </rPr>
      <t xml:space="preserve"> Refugee</t>
    </r>
  </si>
  <si>
    <r>
      <rPr>
        <sz val="11"/>
        <rFont val="바탕"/>
        <family val="1"/>
      </rPr>
      <t>동산</t>
    </r>
  </si>
  <si>
    <r>
      <rPr>
        <sz val="11"/>
        <rFont val="바탕"/>
        <family val="1"/>
      </rPr>
      <t>건</t>
    </r>
  </si>
  <si>
    <r>
      <rPr>
        <sz val="11"/>
        <rFont val="바탕"/>
        <family val="1"/>
      </rPr>
      <t>인원</t>
    </r>
  </si>
  <si>
    <t>Source : General Affairs Dep.</t>
  </si>
  <si>
    <t>Boryeong</t>
  </si>
  <si>
    <t>Research officer</t>
  </si>
  <si>
    <t>Researcher</t>
  </si>
  <si>
    <t>Advising officer</t>
  </si>
  <si>
    <t>Specific</t>
  </si>
  <si>
    <t>Male</t>
  </si>
  <si>
    <t>Female</t>
  </si>
  <si>
    <r>
      <t xml:space="preserve">16. </t>
    </r>
    <r>
      <rPr>
        <sz val="9"/>
        <rFont val="바탕"/>
        <family val="1"/>
      </rPr>
      <t>공공행정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사법</t>
    </r>
  </si>
  <si>
    <r>
      <rPr>
        <sz val="11"/>
        <rFont val="바탕"/>
        <family val="1"/>
      </rPr>
      <t>통</t>
    </r>
    <r>
      <rPr>
        <sz val="11"/>
        <rFont val="Times New Roman"/>
        <family val="1"/>
      </rPr>
      <t xml:space="preserve"> · </t>
    </r>
    <r>
      <rPr>
        <sz val="11"/>
        <rFont val="바탕"/>
        <family val="1"/>
      </rPr>
      <t>리</t>
    </r>
    <r>
      <rPr>
        <sz val="11"/>
        <rFont val="Times New Roman"/>
        <family val="1"/>
      </rPr>
      <t xml:space="preserve">    Tong  Ri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</si>
  <si>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술</t>
    </r>
    <r>
      <rPr>
        <sz val="11"/>
        <rFont val="Times New Roman"/>
        <family val="1"/>
      </rPr>
      <t xml:space="preserve">     Technology</t>
    </r>
  </si>
  <si>
    <r>
      <rPr>
        <sz val="11"/>
        <rFont val="바탕"/>
        <family val="1"/>
      </rPr>
      <t>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장</t>
    </r>
    <r>
      <rPr>
        <sz val="11"/>
        <rFont val="Times New Roman"/>
        <family val="1"/>
      </rPr>
      <t xml:space="preserve">    Office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</si>
  <si>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보령소방서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</si>
  <si>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 xml:space="preserve"> </t>
    </r>
  </si>
  <si>
    <r>
      <t xml:space="preserve">3. </t>
    </r>
    <r>
      <rPr>
        <b/>
        <sz val="18"/>
        <rFont val="바탕"/>
        <family val="1"/>
      </rPr>
      <t>읍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면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공무원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정원</t>
    </r>
    <r>
      <rPr>
        <b/>
        <sz val="18"/>
        <rFont val="Times New Roman"/>
        <family val="1"/>
      </rPr>
      <t>)</t>
    </r>
  </si>
  <si>
    <t>…</t>
  </si>
  <si>
    <t>Unit : Each</t>
  </si>
  <si>
    <t>55m</t>
  </si>
  <si>
    <t>52m</t>
  </si>
  <si>
    <t>46m</t>
  </si>
  <si>
    <t>40m</t>
  </si>
  <si>
    <t>32m</t>
  </si>
  <si>
    <t>41m</t>
  </si>
  <si>
    <t>35m</t>
  </si>
  <si>
    <t>27m</t>
  </si>
  <si>
    <t>PUBLIC ADMINISTRATION AND JUSTICE</t>
  </si>
  <si>
    <t>발전시설</t>
  </si>
  <si>
    <t>year</t>
  </si>
  <si>
    <r>
      <t xml:space="preserve">1. </t>
    </r>
    <r>
      <rPr>
        <b/>
        <sz val="18"/>
        <rFont val="바탕"/>
        <family val="1"/>
      </rPr>
      <t>공무원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총괄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정원</t>
    </r>
    <r>
      <rPr>
        <b/>
        <sz val="18"/>
        <rFont val="Times New Roman"/>
        <family val="1"/>
      </rPr>
      <t>)</t>
    </r>
  </si>
  <si>
    <t>PUBLIC ADMINISTRATION AND JUSTICE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</si>
  <si>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  </t>
    </r>
  </si>
  <si>
    <t>Unit : person</t>
  </si>
  <si>
    <t>Year</t>
  </si>
  <si>
    <t>-</t>
  </si>
  <si>
    <t>General</t>
  </si>
  <si>
    <t>Moter</t>
  </si>
  <si>
    <t>Complex</t>
  </si>
  <si>
    <t>tunnel</t>
  </si>
  <si>
    <t>Source : Boryeong Fire Station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</si>
  <si>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보령경찰서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</si>
  <si>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명</t>
    </r>
  </si>
  <si>
    <t>2007</t>
  </si>
  <si>
    <t>2008</t>
  </si>
  <si>
    <t>Elevator</t>
  </si>
  <si>
    <t>Confinement</t>
  </si>
  <si>
    <t>Ungcheon-eup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</si>
  <si>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</si>
  <si>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</si>
  <si>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</si>
  <si>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</si>
  <si>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</si>
  <si>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</si>
  <si>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</si>
  <si>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</si>
  <si>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</si>
  <si>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</si>
  <si>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</si>
  <si>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보령소방서</t>
    </r>
  </si>
  <si>
    <t>Source : Boryeong Fire Station</t>
  </si>
  <si>
    <t xml:space="preserve"> Traffic accident</t>
  </si>
  <si>
    <t>Ungcheon-eup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</si>
  <si>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</si>
  <si>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</si>
  <si>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</si>
  <si>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</si>
  <si>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</si>
  <si>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</si>
  <si>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</si>
  <si>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</si>
  <si>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</si>
  <si>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</si>
  <si>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</si>
  <si>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보령소방서</t>
    </r>
  </si>
  <si>
    <t>Source : Boryeong Fire Station</t>
  </si>
  <si>
    <t>50m</t>
  </si>
  <si>
    <t>45m</t>
  </si>
  <si>
    <t>22m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</si>
  <si>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보령소방서</t>
    </r>
  </si>
  <si>
    <t>Source : Boryeong Fire Station</t>
  </si>
  <si>
    <t>Ungcheon-eup</t>
  </si>
  <si>
    <t>Ungcheon-eup</t>
  </si>
  <si>
    <t>Jupo-yeon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</si>
  <si>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</si>
  <si>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</si>
  <si>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</si>
  <si>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</si>
  <si>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</si>
  <si>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</si>
  <si>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</si>
  <si>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</si>
  <si>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</si>
  <si>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Daecheon1-dong</t>
  </si>
  <si>
    <t>Year</t>
  </si>
  <si>
    <t>지도사</t>
  </si>
  <si>
    <t>Research</t>
  </si>
  <si>
    <t>Source : General Affair Division</t>
  </si>
  <si>
    <t>year</t>
  </si>
  <si>
    <t>Year
Eup, Myeon
&amp; Dong</t>
  </si>
  <si>
    <t>Ungcheon-eup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</si>
  <si>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</si>
  <si>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</si>
  <si>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</si>
  <si>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</si>
  <si>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</si>
  <si>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</si>
  <si>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</si>
  <si>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</si>
  <si>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</si>
  <si>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</si>
  <si>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</si>
  <si>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Source : Boryeong Fire Station</t>
  </si>
  <si>
    <t>Source : Boryung Police Station, Boryeong Marine Police Station</t>
  </si>
  <si>
    <t>Source : Safety General Dep.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</si>
  <si>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안전총괄과</t>
    </r>
  </si>
  <si>
    <t>Source : Safety General Dep.</t>
  </si>
  <si>
    <t>Professional</t>
  </si>
  <si>
    <t xml:space="preserve"> Advisor </t>
  </si>
  <si>
    <t>기타직</t>
  </si>
  <si>
    <t>전문경력관</t>
  </si>
  <si>
    <t>expert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</si>
  <si>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자치행정과</t>
    </r>
  </si>
  <si>
    <t>기타직</t>
  </si>
  <si>
    <t>전문
경력관</t>
  </si>
  <si>
    <t>전문직</t>
  </si>
  <si>
    <t>Specific</t>
  </si>
  <si>
    <t>(fire</t>
  </si>
  <si>
    <t>1st</t>
  </si>
  <si>
    <t>2nd</t>
  </si>
  <si>
    <t>3rd</t>
  </si>
  <si>
    <t>4th</t>
  </si>
  <si>
    <t>5th</t>
  </si>
  <si>
    <t>6th</t>
  </si>
  <si>
    <t>7th</t>
  </si>
  <si>
    <t>Research</t>
  </si>
  <si>
    <t>Resear-</t>
  </si>
  <si>
    <t xml:space="preserve">Advising </t>
  </si>
  <si>
    <t>Affairs</t>
  </si>
  <si>
    <t>fighter)</t>
  </si>
  <si>
    <t>services</t>
  </si>
  <si>
    <t>grade</t>
  </si>
  <si>
    <t>expert</t>
  </si>
  <si>
    <t xml:space="preserve">officer </t>
  </si>
  <si>
    <t>cher</t>
  </si>
  <si>
    <t>officer</t>
  </si>
  <si>
    <t>Reserch-</t>
  </si>
  <si>
    <t>Advising</t>
  </si>
  <si>
    <t>Mangers</t>
  </si>
  <si>
    <t>ers</t>
  </si>
  <si>
    <t>Advisors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</si>
  <si>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자치행정과</t>
    </r>
  </si>
  <si>
    <t>임기제</t>
  </si>
  <si>
    <t>기타직</t>
  </si>
  <si>
    <t xml:space="preserve"> others</t>
  </si>
  <si>
    <t>징계파면</t>
  </si>
  <si>
    <t>징계해임</t>
  </si>
  <si>
    <t>Source : Boryeong Police Station</t>
  </si>
  <si>
    <t>홍보미디어실</t>
  </si>
  <si>
    <t>자치행정과</t>
  </si>
  <si>
    <t>안전총괄과</t>
  </si>
  <si>
    <t>교육체육과</t>
  </si>
  <si>
    <t>주민생활지원과</t>
  </si>
  <si>
    <t>문화새마을과</t>
  </si>
  <si>
    <t>민원지적과</t>
  </si>
  <si>
    <t>세무과</t>
  </si>
  <si>
    <t>회계과</t>
  </si>
  <si>
    <t>경제도시국</t>
  </si>
  <si>
    <t>도시재생과</t>
  </si>
  <si>
    <t>도로과</t>
  </si>
  <si>
    <t>교통과</t>
  </si>
  <si>
    <t>산림공원과</t>
  </si>
  <si>
    <t>수도과</t>
  </si>
  <si>
    <t>해양수산관광국</t>
  </si>
  <si>
    <t>해양정책과</t>
  </si>
  <si>
    <t>관광과</t>
  </si>
  <si>
    <t>미래사업과</t>
  </si>
  <si>
    <t>수산과</t>
  </si>
  <si>
    <t>해수욕장경영과</t>
  </si>
  <si>
    <t>Planning and Inspection Dep.</t>
  </si>
  <si>
    <t>Residents Aid Dep.</t>
  </si>
  <si>
    <t>General Affairs Dep.</t>
  </si>
  <si>
    <t>Safety and Disaster Dep.</t>
  </si>
  <si>
    <t>Education-Physical Dep.</t>
  </si>
  <si>
    <t>Residents Life Aid Dep.</t>
  </si>
  <si>
    <t>Permission and Civil Appeal Dep.</t>
  </si>
  <si>
    <t>Tax Affairs Dep.</t>
  </si>
  <si>
    <t>Accounting Dep.</t>
  </si>
  <si>
    <t xml:space="preserve"> Social Welfare Dep.</t>
  </si>
  <si>
    <t>Environment Protection Dep.</t>
  </si>
  <si>
    <t>Economy-city Dep.</t>
  </si>
  <si>
    <t>Enterprise Support Dep.</t>
  </si>
  <si>
    <t>Construction permission Dep.</t>
  </si>
  <si>
    <t>Construction Dep.</t>
  </si>
  <si>
    <t>Urbun regeneration Dep.</t>
  </si>
  <si>
    <t>Road Dep.</t>
  </si>
  <si>
    <t>Transportation Dep.</t>
  </si>
  <si>
    <t>Forest Park Dep.</t>
  </si>
  <si>
    <t>Water Service Dep.</t>
  </si>
  <si>
    <t>Marine-fisheries-Tourism Dep.</t>
  </si>
  <si>
    <t>Marine policy Dep.</t>
  </si>
  <si>
    <t>Tourism Dep.</t>
  </si>
  <si>
    <t>Future business Dep.</t>
  </si>
  <si>
    <t>Marine fisheries Dep.</t>
  </si>
  <si>
    <t>Beach Development Dep.</t>
  </si>
  <si>
    <t>The City Council</t>
  </si>
  <si>
    <t>Public Health Clinic</t>
  </si>
  <si>
    <t>Agricultural Technology Center</t>
  </si>
  <si>
    <t>사고(건)</t>
  </si>
  <si>
    <t>사망(명)</t>
  </si>
  <si>
    <t>부상(명)</t>
  </si>
  <si>
    <t>계</t>
  </si>
  <si>
    <r>
      <rPr>
        <sz val="12"/>
        <color indexed="8"/>
        <rFont val="바탕"/>
        <family val="1"/>
      </rPr>
      <t>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바탕"/>
        <family val="1"/>
      </rPr>
      <t>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바탕"/>
        <family val="1"/>
      </rPr>
      <t xml:space="preserve">동
</t>
    </r>
    <r>
      <rPr>
        <sz val="12"/>
        <color indexed="8"/>
        <rFont val="Times New Roman"/>
        <family val="1"/>
      </rPr>
      <t>Eup &amp; Myeon &amp; Dong</t>
    </r>
  </si>
  <si>
    <r>
      <rPr>
        <sz val="12"/>
        <color indexed="8"/>
        <rFont val="바탕"/>
        <family val="1"/>
      </rPr>
      <t>일반직</t>
    </r>
  </si>
  <si>
    <r>
      <rPr>
        <sz val="12"/>
        <color indexed="8"/>
        <rFont val="바탕"/>
        <family val="1"/>
      </rPr>
      <t>고용직</t>
    </r>
  </si>
  <si>
    <r>
      <rPr>
        <sz val="12"/>
        <color indexed="8"/>
        <rFont val="바탕"/>
        <family val="1"/>
      </rPr>
      <t>지도관</t>
    </r>
  </si>
  <si>
    <r>
      <rPr>
        <sz val="12"/>
        <color indexed="8"/>
        <rFont val="바탕"/>
        <family val="1"/>
      </rPr>
      <t>지도사</t>
    </r>
  </si>
  <si>
    <r>
      <rPr>
        <sz val="12"/>
        <color indexed="8"/>
        <rFont val="바탕"/>
        <family val="1"/>
      </rPr>
      <t>연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바탕"/>
        <family val="1"/>
      </rPr>
      <t>별</t>
    </r>
  </si>
  <si>
    <r>
      <rPr>
        <sz val="12"/>
        <color indexed="8"/>
        <rFont val="바탕"/>
        <family val="1"/>
      </rPr>
      <t>합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바탕"/>
        <family val="1"/>
      </rPr>
      <t xml:space="preserve">계
</t>
    </r>
    <r>
      <rPr>
        <sz val="12"/>
        <color indexed="8"/>
        <rFont val="Times New Roman"/>
        <family val="1"/>
      </rPr>
      <t>Total</t>
    </r>
  </si>
  <si>
    <r>
      <rPr>
        <sz val="12"/>
        <color indexed="8"/>
        <rFont val="바탕"/>
        <family val="1"/>
      </rPr>
      <t xml:space="preserve">의회사무국
</t>
    </r>
    <r>
      <rPr>
        <sz val="12"/>
        <color indexed="8"/>
        <rFont val="Times New Roman"/>
        <family val="1"/>
      </rPr>
      <t>Council</t>
    </r>
  </si>
  <si>
    <r>
      <rPr>
        <sz val="12"/>
        <color indexed="8"/>
        <rFont val="바탕"/>
        <family val="1"/>
      </rPr>
      <t>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바탕"/>
        <family val="1"/>
      </rPr>
      <t>능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바탕"/>
        <family val="1"/>
      </rPr>
      <t>별</t>
    </r>
  </si>
  <si>
    <r>
      <rPr>
        <sz val="12"/>
        <color indexed="8"/>
        <rFont val="바탕"/>
        <family val="1"/>
      </rPr>
      <t>별정직</t>
    </r>
  </si>
  <si>
    <r>
      <rPr>
        <sz val="12"/>
        <color indexed="8"/>
        <rFont val="바탕"/>
        <family val="1"/>
      </rPr>
      <t>기능직</t>
    </r>
  </si>
  <si>
    <r>
      <rPr>
        <sz val="12"/>
        <color indexed="8"/>
        <rFont val="바탕"/>
        <family val="1"/>
      </rPr>
      <t>전문직</t>
    </r>
  </si>
  <si>
    <r>
      <rPr>
        <sz val="12"/>
        <color indexed="8"/>
        <rFont val="바탕"/>
        <family val="1"/>
      </rPr>
      <t>연구관</t>
    </r>
  </si>
  <si>
    <r>
      <rPr>
        <sz val="12"/>
        <color indexed="8"/>
        <rFont val="바탕"/>
        <family val="1"/>
      </rPr>
      <t>연구사</t>
    </r>
  </si>
  <si>
    <t>Year
Offce &amp; Division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</si>
  <si>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</si>
  <si>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정무직</t>
    </r>
  </si>
  <si>
    <r>
      <rPr>
        <sz val="11"/>
        <color indexed="8"/>
        <rFont val="바탕"/>
        <family val="1"/>
      </rPr>
      <t>별정직</t>
    </r>
  </si>
  <si>
    <r>
      <rPr>
        <sz val="11"/>
        <color indexed="8"/>
        <rFont val="바탕"/>
        <family val="1"/>
      </rPr>
      <t>특정직</t>
    </r>
  </si>
  <si>
    <r>
      <rPr>
        <sz val="11"/>
        <color indexed="8"/>
        <rFont val="바탕"/>
        <family val="1"/>
      </rPr>
      <t>일반직</t>
    </r>
  </si>
  <si>
    <r>
      <rPr>
        <sz val="11"/>
        <color indexed="8"/>
        <rFont val="바탕"/>
        <family val="1"/>
      </rPr>
      <t>일반직</t>
    </r>
    <r>
      <rPr>
        <sz val="11"/>
        <color indexed="8"/>
        <rFont val="Times New Roman"/>
        <family val="1"/>
      </rPr>
      <t xml:space="preserve">      General </t>
    </r>
  </si>
  <si>
    <r>
      <t>1</t>
    </r>
    <r>
      <rPr>
        <sz val="11"/>
        <color indexed="8"/>
        <rFont val="바탕"/>
        <family val="1"/>
      </rPr>
      <t>급</t>
    </r>
  </si>
  <si>
    <r>
      <t>2</t>
    </r>
    <r>
      <rPr>
        <sz val="11"/>
        <color indexed="8"/>
        <rFont val="바탕"/>
        <family val="1"/>
      </rPr>
      <t>급</t>
    </r>
  </si>
  <si>
    <r>
      <t>3</t>
    </r>
    <r>
      <rPr>
        <sz val="11"/>
        <color indexed="8"/>
        <rFont val="바탕"/>
        <family val="1"/>
      </rPr>
      <t>급</t>
    </r>
  </si>
  <si>
    <r>
      <t>4</t>
    </r>
    <r>
      <rPr>
        <sz val="11"/>
        <color indexed="8"/>
        <rFont val="바탕"/>
        <family val="1"/>
      </rPr>
      <t>급</t>
    </r>
  </si>
  <si>
    <r>
      <t>5</t>
    </r>
    <r>
      <rPr>
        <sz val="11"/>
        <color indexed="8"/>
        <rFont val="바탕"/>
        <family val="1"/>
      </rPr>
      <t>급</t>
    </r>
  </si>
  <si>
    <r>
      <t>6</t>
    </r>
    <r>
      <rPr>
        <sz val="11"/>
        <color indexed="8"/>
        <rFont val="바탕"/>
        <family val="1"/>
      </rPr>
      <t>급</t>
    </r>
  </si>
  <si>
    <r>
      <t>7</t>
    </r>
    <r>
      <rPr>
        <sz val="11"/>
        <color indexed="8"/>
        <rFont val="바탕"/>
        <family val="1"/>
      </rPr>
      <t>급</t>
    </r>
  </si>
  <si>
    <r>
      <t>8</t>
    </r>
    <r>
      <rPr>
        <sz val="11"/>
        <color indexed="8"/>
        <rFont val="바탕"/>
        <family val="1"/>
      </rPr>
      <t>급</t>
    </r>
  </si>
  <si>
    <r>
      <t>9</t>
    </r>
    <r>
      <rPr>
        <sz val="11"/>
        <color indexed="8"/>
        <rFont val="바탕"/>
        <family val="1"/>
      </rPr>
      <t>급</t>
    </r>
  </si>
  <si>
    <r>
      <rPr>
        <sz val="11"/>
        <color indexed="8"/>
        <rFont val="바탕"/>
        <family val="1"/>
      </rPr>
      <t>연구관</t>
    </r>
  </si>
  <si>
    <r>
      <rPr>
        <sz val="11"/>
        <color indexed="8"/>
        <rFont val="바탕"/>
        <family val="1"/>
      </rPr>
      <t>연구사</t>
    </r>
  </si>
  <si>
    <r>
      <rPr>
        <sz val="11"/>
        <color indexed="8"/>
        <rFont val="바탕"/>
        <family val="1"/>
      </rPr>
      <t>지도관</t>
    </r>
  </si>
  <si>
    <r>
      <rPr>
        <sz val="11"/>
        <color indexed="8"/>
        <rFont val="바탕"/>
        <family val="1"/>
      </rPr>
      <t>지도사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</si>
  <si>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</si>
  <si>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환경보호과</t>
    </r>
  </si>
  <si>
    <r>
      <t xml:space="preserve">2. </t>
    </r>
    <r>
      <rPr>
        <b/>
        <sz val="18"/>
        <color indexed="8"/>
        <rFont val="바탕"/>
        <family val="1"/>
      </rPr>
      <t>본청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및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사업소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공무원정원</t>
    </r>
    <r>
      <rPr>
        <b/>
        <sz val="18"/>
        <color indexed="8"/>
        <rFont val="Times New Roman"/>
        <family val="1"/>
      </rPr>
      <t xml:space="preserve"> 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</si>
  <si>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</si>
  <si>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일반직</t>
    </r>
    <r>
      <rPr>
        <sz val="11"/>
        <color indexed="8"/>
        <rFont val="Times New Roman"/>
        <family val="1"/>
      </rPr>
      <t xml:space="preserve">      General services</t>
    </r>
  </si>
  <si>
    <r>
      <rPr>
        <sz val="11"/>
        <color indexed="8"/>
        <rFont val="바탕"/>
        <family val="1"/>
      </rPr>
      <t>지역경제과</t>
    </r>
  </si>
  <si>
    <r>
      <rPr>
        <sz val="11"/>
        <color indexed="8"/>
        <rFont val="바탕"/>
        <family val="1"/>
      </rPr>
      <t>건축허가과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</si>
  <si>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과</t>
    </r>
  </si>
  <si>
    <r>
      <t>9</t>
    </r>
    <r>
      <rPr>
        <sz val="11"/>
        <color indexed="8"/>
        <rFont val="바탕"/>
        <family val="1"/>
      </rPr>
      <t>급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</si>
  <si>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</si>
  <si>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</si>
  <si>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</si>
  <si>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</si>
  <si>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</si>
  <si>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</si>
  <si>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</si>
  <si>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</si>
  <si>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</si>
  <si>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</si>
  <si>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</si>
  <si>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</si>
  <si>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</si>
  <si>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</si>
  <si>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</si>
  <si>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</si>
  <si>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연   별</t>
  </si>
  <si>
    <r>
      <t xml:space="preserve">7. </t>
    </r>
    <r>
      <rPr>
        <b/>
        <sz val="18"/>
        <rFont val="바탕"/>
        <family val="1"/>
      </rPr>
      <t>퇴직사유별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공무원</t>
    </r>
  </si>
  <si>
    <t>합계</t>
  </si>
  <si>
    <t>General service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</si>
  <si>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</si>
  <si>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특정직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</si>
  <si>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직</t>
    </r>
  </si>
  <si>
    <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</si>
  <si>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</si>
  <si>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</si>
  <si>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</si>
  <si>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의원면직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</si>
  <si>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직권면직</t>
    </r>
  </si>
  <si>
    <r>
      <rPr>
        <sz val="11"/>
        <color indexed="8"/>
        <rFont val="바탕"/>
        <family val="1"/>
      </rPr>
      <t>당연퇴직</t>
    </r>
  </si>
  <si>
    <r>
      <rPr>
        <sz val="11"/>
        <color indexed="8"/>
        <rFont val="바탕"/>
        <family val="1"/>
      </rPr>
      <t>명예퇴직</t>
    </r>
  </si>
  <si>
    <r>
      <rPr>
        <sz val="11"/>
        <color indexed="8"/>
        <rFont val="바탕"/>
        <family val="1"/>
      </rPr>
      <t>계약해지</t>
    </r>
  </si>
  <si>
    <r>
      <rPr>
        <sz val="11"/>
        <color indexed="8"/>
        <rFont val="바탕"/>
        <family val="1"/>
      </rPr>
      <t>임용결격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</si>
  <si>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</si>
  <si>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</si>
  <si>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</si>
  <si>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t>No. of
buildings</t>
  </si>
  <si>
    <t>No. of
victims</t>
  </si>
  <si>
    <r>
      <rPr>
        <sz val="11"/>
        <color indexed="8"/>
        <rFont val="바탕"/>
        <family val="1"/>
      </rPr>
      <t>이재민수</t>
    </r>
  </si>
  <si>
    <r>
      <rPr>
        <sz val="11"/>
        <color indexed="8"/>
        <rFont val="바탕"/>
        <family val="1"/>
      </rPr>
      <t>구조인원</t>
    </r>
  </si>
  <si>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화</t>
    </r>
  </si>
  <si>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화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</si>
  <si>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</si>
  <si>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</si>
  <si>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이재가구수</t>
    </r>
  </si>
  <si>
    <r>
      <rPr>
        <sz val="11"/>
        <color indexed="8"/>
        <rFont val="바탕"/>
        <family val="1"/>
      </rPr>
      <t>면적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㎡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</si>
  <si>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부동산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</si>
  <si>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</si>
  <si>
    <r>
      <rPr>
        <sz val="11"/>
        <color indexed="8"/>
        <rFont val="바탕"/>
        <family val="1"/>
      </rPr>
      <t>웅천읍</t>
    </r>
  </si>
  <si>
    <r>
      <rPr>
        <sz val="11"/>
        <color indexed="8"/>
        <rFont val="바탕"/>
        <family val="1"/>
      </rPr>
      <t>주포면</t>
    </r>
  </si>
  <si>
    <r>
      <rPr>
        <sz val="11"/>
        <color indexed="8"/>
        <rFont val="바탕"/>
        <family val="1"/>
      </rPr>
      <t>주교면</t>
    </r>
  </si>
  <si>
    <r>
      <rPr>
        <sz val="11"/>
        <color indexed="8"/>
        <rFont val="바탕"/>
        <family val="1"/>
      </rPr>
      <t>오천면</t>
    </r>
  </si>
  <si>
    <r>
      <rPr>
        <sz val="11"/>
        <color indexed="8"/>
        <rFont val="바탕"/>
        <family val="1"/>
      </rPr>
      <t>천북면</t>
    </r>
  </si>
  <si>
    <r>
      <rPr>
        <sz val="11"/>
        <color indexed="8"/>
        <rFont val="바탕"/>
        <family val="1"/>
      </rPr>
      <t>청소면</t>
    </r>
  </si>
  <si>
    <r>
      <rPr>
        <sz val="11"/>
        <color indexed="8"/>
        <rFont val="바탕"/>
        <family val="1"/>
      </rPr>
      <t>청라면</t>
    </r>
  </si>
  <si>
    <r>
      <rPr>
        <sz val="11"/>
        <color indexed="8"/>
        <rFont val="바탕"/>
        <family val="1"/>
      </rPr>
      <t>남포면</t>
    </r>
  </si>
  <si>
    <r>
      <rPr>
        <sz val="11"/>
        <color indexed="8"/>
        <rFont val="바탕"/>
        <family val="1"/>
      </rPr>
      <t>주산면</t>
    </r>
  </si>
  <si>
    <r>
      <rPr>
        <sz val="11"/>
        <color indexed="8"/>
        <rFont val="바탕"/>
        <family val="1"/>
      </rPr>
      <t>미산면</t>
    </r>
  </si>
  <si>
    <r>
      <rPr>
        <sz val="11"/>
        <color indexed="8"/>
        <rFont val="바탕"/>
        <family val="1"/>
      </rPr>
      <t>성주면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</si>
  <si>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</si>
  <si>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</si>
  <si>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</si>
  <si>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</si>
  <si>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</si>
  <si>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</si>
  <si>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</si>
  <si>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</si>
  <si>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 xml:space="preserve">발화요인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미상</t>
    </r>
    <r>
      <rPr>
        <sz val="11"/>
        <color indexed="8"/>
        <rFont val="Times New Roman"/>
        <family val="1"/>
      </rPr>
      <t>)
UnKnown</t>
    </r>
  </si>
  <si>
    <r>
      <rPr>
        <sz val="11"/>
        <color indexed="8"/>
        <rFont val="바탕"/>
        <family val="1"/>
      </rPr>
      <t xml:space="preserve">화학적요인
</t>
    </r>
    <r>
      <rPr>
        <sz val="11"/>
        <color indexed="8"/>
        <rFont val="Times New Roman"/>
        <family val="1"/>
      </rPr>
      <t>Chemicals</t>
    </r>
  </si>
  <si>
    <r>
      <rPr>
        <sz val="11"/>
        <color indexed="8"/>
        <rFont val="바탕"/>
        <family val="1"/>
      </rPr>
      <t xml:space="preserve">교통사고
</t>
    </r>
    <r>
      <rPr>
        <sz val="11"/>
        <color indexed="8"/>
        <rFont val="Times New Roman"/>
        <family val="1"/>
      </rPr>
      <t>Traffic
accident</t>
    </r>
  </si>
  <si>
    <r>
      <rPr>
        <sz val="11"/>
        <color indexed="8"/>
        <rFont val="바탕"/>
        <family val="1"/>
      </rPr>
      <t xml:space="preserve">부주의
</t>
    </r>
    <r>
      <rPr>
        <sz val="11"/>
        <color indexed="8"/>
        <rFont val="Times New Roman"/>
        <family val="1"/>
      </rPr>
      <t>Careless</t>
    </r>
  </si>
  <si>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other</t>
    </r>
  </si>
  <si>
    <r>
      <rPr>
        <sz val="11"/>
        <color indexed="8"/>
        <rFont val="바탕"/>
        <family val="1"/>
      </rPr>
      <t>주포면</t>
    </r>
  </si>
  <si>
    <r>
      <rPr>
        <sz val="11"/>
        <color indexed="8"/>
        <rFont val="바탕"/>
        <family val="1"/>
      </rPr>
      <t>주교면</t>
    </r>
  </si>
  <si>
    <r>
      <rPr>
        <sz val="11"/>
        <color indexed="8"/>
        <rFont val="바탕"/>
        <family val="1"/>
      </rPr>
      <t>오천면</t>
    </r>
  </si>
  <si>
    <r>
      <rPr>
        <sz val="11"/>
        <color indexed="8"/>
        <rFont val="바탕"/>
        <family val="1"/>
      </rPr>
      <t>청소면</t>
    </r>
  </si>
  <si>
    <r>
      <rPr>
        <sz val="11"/>
        <color indexed="8"/>
        <rFont val="바탕"/>
        <family val="1"/>
      </rPr>
      <t>남포면</t>
    </r>
  </si>
  <si>
    <r>
      <rPr>
        <sz val="11"/>
        <color indexed="8"/>
        <rFont val="바탕"/>
        <family val="1"/>
      </rPr>
      <t>미산면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</si>
  <si>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</si>
  <si>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</si>
  <si>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t>Detached</t>
  </si>
  <si>
    <t>Apartment</t>
  </si>
  <si>
    <t>Other</t>
  </si>
  <si>
    <t>Schools</t>
  </si>
  <si>
    <t>Business</t>
  </si>
  <si>
    <t>Sales</t>
  </si>
  <si>
    <t>Religious</t>
  </si>
  <si>
    <t>및 창고</t>
  </si>
  <si>
    <t>Workshop</t>
  </si>
  <si>
    <t>Factory and</t>
  </si>
  <si>
    <t>Restaurants</t>
  </si>
  <si>
    <t>Others</t>
  </si>
  <si>
    <t>Land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</si>
  <si>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</si>
  <si>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</si>
  <si>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거</t>
    </r>
  </si>
  <si>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거</t>
    </r>
  </si>
  <si>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거</t>
    </r>
  </si>
  <si>
    <r>
      <rPr>
        <sz val="11"/>
        <color indexed="8"/>
        <rFont val="바탕"/>
        <family val="1"/>
      </rPr>
      <t>위험물</t>
    </r>
  </si>
  <si>
    <r>
      <rPr>
        <sz val="11"/>
        <color indexed="8"/>
        <rFont val="바탕"/>
        <family val="1"/>
      </rPr>
      <t>운송</t>
    </r>
  </si>
  <si>
    <r>
      <rPr>
        <sz val="11"/>
        <color indexed="8"/>
        <rFont val="바탕"/>
        <family val="1"/>
      </rPr>
      <t>임야</t>
    </r>
  </si>
  <si>
    <r>
      <rPr>
        <sz val="11"/>
        <color indexed="8"/>
        <rFont val="바탕"/>
        <family val="1"/>
      </rPr>
      <t>단독</t>
    </r>
  </si>
  <si>
    <r>
      <rPr>
        <sz val="11"/>
        <color indexed="8"/>
        <rFont val="바탕"/>
        <family val="1"/>
      </rPr>
      <t>공동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</si>
  <si>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</si>
  <si>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학교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</si>
  <si>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</si>
  <si>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판매</t>
    </r>
  </si>
  <si>
    <r>
      <rPr>
        <sz val="11"/>
        <color indexed="8"/>
        <rFont val="바탕"/>
        <family val="1"/>
      </rPr>
      <t>숙박</t>
    </r>
  </si>
  <si>
    <r>
      <rPr>
        <sz val="11"/>
        <color indexed="8"/>
        <rFont val="바탕"/>
        <family val="1"/>
      </rPr>
      <t>종교</t>
    </r>
  </si>
  <si>
    <r>
      <rPr>
        <sz val="11"/>
        <color indexed="8"/>
        <rFont val="바탕"/>
        <family val="1"/>
      </rPr>
      <t>공장</t>
    </r>
  </si>
  <si>
    <r>
      <rPr>
        <sz val="11"/>
        <color indexed="8"/>
        <rFont val="바탕"/>
        <family val="1"/>
      </rPr>
      <t>작업장</t>
    </r>
  </si>
  <si>
    <r>
      <rPr>
        <sz val="11"/>
        <color indexed="8"/>
        <rFont val="바탕"/>
        <family val="1"/>
      </rPr>
      <t>위락</t>
    </r>
  </si>
  <si>
    <r>
      <rPr>
        <sz val="11"/>
        <color indexed="8"/>
        <rFont val="바탕"/>
        <family val="1"/>
      </rPr>
      <t>음식점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</si>
  <si>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</si>
  <si>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주택</t>
    </r>
  </si>
  <si>
    <r>
      <rPr>
        <sz val="11"/>
        <color indexed="8"/>
        <rFont val="바탕"/>
        <family val="1"/>
      </rPr>
      <t>주택</t>
    </r>
  </si>
  <si>
    <r>
      <rPr>
        <sz val="11"/>
        <color indexed="8"/>
        <rFont val="바탕"/>
        <family val="1"/>
      </rPr>
      <t>업무</t>
    </r>
  </si>
  <si>
    <r>
      <rPr>
        <sz val="11"/>
        <color indexed="8"/>
        <rFont val="바탕"/>
        <family val="1"/>
      </rPr>
      <t>시설</t>
    </r>
  </si>
  <si>
    <r>
      <rPr>
        <sz val="11"/>
        <color indexed="8"/>
        <rFont val="바탕"/>
        <family val="1"/>
      </rPr>
      <t>오락</t>
    </r>
  </si>
  <si>
    <r>
      <rPr>
        <sz val="11"/>
        <color indexed="8"/>
        <rFont val="바탕"/>
        <family val="1"/>
      </rPr>
      <t>서비스</t>
    </r>
  </si>
  <si>
    <r>
      <rPr>
        <sz val="11"/>
        <color indexed="8"/>
        <rFont val="바탕"/>
        <family val="1"/>
      </rPr>
      <t>웅천읍</t>
    </r>
  </si>
  <si>
    <r>
      <rPr>
        <sz val="11"/>
        <color indexed="8"/>
        <rFont val="바탕"/>
        <family val="1"/>
      </rPr>
      <t>천북면</t>
    </r>
  </si>
  <si>
    <r>
      <rPr>
        <sz val="11"/>
        <color indexed="8"/>
        <rFont val="바탕"/>
        <family val="1"/>
      </rPr>
      <t>청라면</t>
    </r>
  </si>
  <si>
    <r>
      <rPr>
        <sz val="11"/>
        <color indexed="8"/>
        <rFont val="바탕"/>
        <family val="1"/>
      </rPr>
      <t>주산면</t>
    </r>
  </si>
  <si>
    <r>
      <rPr>
        <sz val="11"/>
        <color indexed="8"/>
        <rFont val="바탕"/>
        <family val="1"/>
      </rPr>
      <t>성주면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</si>
  <si>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</si>
  <si>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</si>
  <si>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</si>
  <si>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동</t>
    </r>
  </si>
  <si>
    <t>기타</t>
  </si>
  <si>
    <r>
      <rPr>
        <sz val="11"/>
        <color indexed="8"/>
        <rFont val="바탕"/>
        <family val="1"/>
      </rPr>
      <t>기타</t>
    </r>
    <r>
      <rPr>
        <vertAlign val="superscript"/>
        <sz val="11"/>
        <color indexed="8"/>
        <rFont val="바탕"/>
        <family val="1"/>
      </rPr>
      <t>1)</t>
    </r>
  </si>
  <si>
    <r>
      <t>(</t>
    </r>
    <r>
      <rPr>
        <sz val="11"/>
        <color indexed="8"/>
        <rFont val="바탕"/>
        <family val="1"/>
      </rPr>
      <t>차량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철도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>)</t>
    </r>
  </si>
  <si>
    <t xml:space="preserve">Transportation
(car, train etc) </t>
  </si>
  <si>
    <r>
      <rPr>
        <sz val="11"/>
        <color indexed="8"/>
        <rFont val="바탕"/>
        <family val="1"/>
      </rPr>
      <t xml:space="preserve">논밭두렁
</t>
    </r>
    <r>
      <rPr>
        <sz val="11"/>
        <color indexed="8"/>
        <rFont val="Times New Roman"/>
        <family val="1"/>
      </rPr>
      <t>Weed burning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</si>
  <si>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</si>
  <si>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피해액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</si>
  <si>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</si>
  <si>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피해액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</si>
  <si>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</si>
  <si>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t>Safety action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</si>
  <si>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</si>
  <si>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· </t>
    </r>
    <r>
      <rPr>
        <sz val="11"/>
        <rFont val="바탕"/>
        <family val="1"/>
      </rPr>
      <t xml:space="preserve">도선
</t>
    </r>
    <r>
      <rPr>
        <sz val="11"/>
        <rFont val="Times New Roman"/>
        <family val="1"/>
      </rPr>
      <t>Barge</t>
    </r>
  </si>
  <si>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난
</t>
    </r>
    <r>
      <rPr>
        <sz val="11"/>
        <rFont val="Times New Roman"/>
        <family val="1"/>
      </rPr>
      <t>Marine accident</t>
    </r>
  </si>
  <si>
    <r>
      <t xml:space="preserve"> </t>
    </r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타
</t>
    </r>
    <r>
      <rPr>
        <sz val="11"/>
        <rFont val="Times New Roman"/>
        <family val="1"/>
      </rPr>
      <t>Others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</si>
  <si>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별</t>
    </r>
  </si>
  <si>
    <t xml:space="preserve">Religious </t>
  </si>
  <si>
    <t xml:space="preserve"> Transport</t>
  </si>
  <si>
    <t>and research</t>
  </si>
  <si>
    <t xml:space="preserve"> Training</t>
  </si>
  <si>
    <t>Factory</t>
  </si>
  <si>
    <t>창고시설</t>
  </si>
  <si>
    <t>Warehouse</t>
  </si>
  <si>
    <t xml:space="preserve">Tourism </t>
  </si>
  <si>
    <t>장례식장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</si>
  <si>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</si>
  <si>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</si>
  <si>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근린생활시설</t>
    </r>
  </si>
  <si>
    <r>
      <rPr>
        <sz val="11"/>
        <color indexed="8"/>
        <rFont val="바탕"/>
        <family val="1"/>
      </rPr>
      <t>종교시설</t>
    </r>
  </si>
  <si>
    <r>
      <rPr>
        <sz val="11"/>
        <color indexed="8"/>
        <rFont val="바탕"/>
        <family val="1"/>
      </rPr>
      <t>판매시설</t>
    </r>
  </si>
  <si>
    <r>
      <rPr>
        <sz val="11"/>
        <color indexed="8"/>
        <rFont val="바탕"/>
        <family val="1"/>
      </rPr>
      <t>의료시설</t>
    </r>
  </si>
  <si>
    <r>
      <rPr>
        <sz val="11"/>
        <color indexed="8"/>
        <rFont val="바탕"/>
        <family val="1"/>
      </rPr>
      <t>교육연구시설</t>
    </r>
  </si>
  <si>
    <r>
      <rPr>
        <sz val="11"/>
        <color indexed="8"/>
        <rFont val="바탕"/>
        <family val="1"/>
      </rPr>
      <t>노유자시설</t>
    </r>
  </si>
  <si>
    <r>
      <rPr>
        <sz val="11"/>
        <color indexed="8"/>
        <rFont val="바탕"/>
        <family val="1"/>
      </rPr>
      <t>업무시설</t>
    </r>
  </si>
  <si>
    <r>
      <rPr>
        <sz val="11"/>
        <color indexed="8"/>
        <rFont val="바탕"/>
        <family val="1"/>
      </rPr>
      <t>숙박시설</t>
    </r>
  </si>
  <si>
    <r>
      <rPr>
        <sz val="11"/>
        <color indexed="8"/>
        <rFont val="바탕"/>
        <family val="1"/>
      </rPr>
      <t>위락시설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</si>
  <si>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</si>
  <si>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위험물저장</t>
    </r>
  </si>
  <si>
    <r>
      <rPr>
        <sz val="11"/>
        <color indexed="8"/>
        <rFont val="바탕"/>
        <family val="1"/>
      </rPr>
      <t>동물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</si>
  <si>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교정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</si>
  <si>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방송통신시설</t>
    </r>
  </si>
  <si>
    <r>
      <rPr>
        <sz val="11"/>
        <color indexed="8"/>
        <rFont val="바탕"/>
        <family val="1"/>
      </rPr>
      <t>묘지관련</t>
    </r>
  </si>
  <si>
    <r>
      <rPr>
        <sz val="11"/>
        <color indexed="8"/>
        <rFont val="바탕"/>
        <family val="1"/>
      </rPr>
      <t>지하가</t>
    </r>
  </si>
  <si>
    <r>
      <rPr>
        <sz val="11"/>
        <color indexed="8"/>
        <rFont val="바탕"/>
        <family val="1"/>
      </rPr>
      <t>문화재</t>
    </r>
  </si>
  <si>
    <r>
      <rPr>
        <sz val="11"/>
        <color indexed="8"/>
        <rFont val="바탕"/>
        <family val="1"/>
      </rPr>
      <t>복합건축물</t>
    </r>
  </si>
  <si>
    <r>
      <rPr>
        <sz val="11"/>
        <color indexed="8"/>
        <rFont val="바탕"/>
        <family val="1"/>
      </rPr>
      <t>식물관련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시설</t>
    </r>
  </si>
  <si>
    <r>
      <rPr>
        <sz val="11"/>
        <color indexed="8"/>
        <rFont val="바탕"/>
        <family val="1"/>
      </rPr>
      <t>군사시설</t>
    </r>
  </si>
  <si>
    <r>
      <rPr>
        <sz val="11"/>
        <color indexed="8"/>
        <rFont val="바탕"/>
        <family val="1"/>
      </rPr>
      <t>시설</t>
    </r>
  </si>
  <si>
    <r>
      <rPr>
        <sz val="11"/>
        <color indexed="8"/>
        <rFont val="바탕"/>
        <family val="1"/>
      </rPr>
      <t>아파트</t>
    </r>
  </si>
  <si>
    <r>
      <rPr>
        <sz val="11"/>
        <color indexed="8"/>
        <rFont val="바탕"/>
        <family val="1"/>
      </rPr>
      <t>기숙사</t>
    </r>
  </si>
  <si>
    <r>
      <rPr>
        <sz val="11"/>
        <color indexed="8"/>
        <rFont val="바탕"/>
        <family val="1"/>
      </rPr>
      <t>운수시설</t>
    </r>
  </si>
  <si>
    <r>
      <rPr>
        <sz val="11"/>
        <color indexed="8"/>
        <rFont val="바탕"/>
        <family val="1"/>
      </rPr>
      <t>수련시설</t>
    </r>
  </si>
  <si>
    <r>
      <rPr>
        <sz val="11"/>
        <color indexed="8"/>
        <rFont val="바탕"/>
        <family val="1"/>
      </rPr>
      <t>운동시설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</si>
  <si>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</si>
  <si>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지하구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</si>
  <si>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</si>
  <si>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인구</t>
    </r>
    <r>
      <rPr>
        <sz val="9"/>
        <color indexed="8"/>
        <rFont val="Times New Roman"/>
        <family val="1"/>
      </rPr>
      <t xml:space="preserve"> 10</t>
    </r>
    <r>
      <rPr>
        <sz val="9"/>
        <color indexed="8"/>
        <rFont val="바탕"/>
        <family val="1"/>
      </rPr>
      <t>만명당</t>
    </r>
  </si>
  <si>
    <r>
      <rPr>
        <sz val="9"/>
        <color indexed="8"/>
        <rFont val="바탕"/>
        <family val="1"/>
      </rPr>
      <t>인구</t>
    </r>
    <r>
      <rPr>
        <sz val="9"/>
        <color indexed="8"/>
        <rFont val="Times New Roman"/>
        <family val="1"/>
      </rPr>
      <t>10</t>
    </r>
    <r>
      <rPr>
        <sz val="9"/>
        <color indexed="8"/>
        <rFont val="바탕"/>
        <family val="1"/>
      </rPr>
      <t>만명당</t>
    </r>
  </si>
  <si>
    <r>
      <rPr>
        <sz val="9"/>
        <color indexed="8"/>
        <rFont val="바탕"/>
        <family val="1"/>
      </rPr>
      <t>차대사람</t>
    </r>
  </si>
  <si>
    <r>
      <rPr>
        <sz val="9"/>
        <color indexed="8"/>
        <rFont val="바탕"/>
        <family val="1"/>
      </rPr>
      <t>차대차</t>
    </r>
  </si>
  <si>
    <r>
      <rPr>
        <sz val="9"/>
        <color indexed="8"/>
        <rFont val="바탕"/>
        <family val="1"/>
      </rPr>
      <t>차량단독</t>
    </r>
  </si>
  <si>
    <r>
      <rPr>
        <sz val="9"/>
        <color indexed="8"/>
        <rFont val="바탕"/>
        <family val="1"/>
      </rPr>
      <t>승합차</t>
    </r>
  </si>
  <si>
    <r>
      <rPr>
        <sz val="9"/>
        <color indexed="8"/>
        <rFont val="바탕"/>
        <family val="1"/>
      </rPr>
      <t>화물차</t>
    </r>
  </si>
  <si>
    <r>
      <rPr>
        <sz val="9"/>
        <color indexed="8"/>
        <rFont val="바탕"/>
        <family val="1"/>
      </rPr>
      <t>특수차</t>
    </r>
  </si>
  <si>
    <r>
      <rPr>
        <sz val="9"/>
        <color indexed="8"/>
        <rFont val="바탕"/>
        <family val="1"/>
      </rPr>
      <t>이륜차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</si>
  <si>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타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</si>
  <si>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자동차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만대당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사고건수는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사이버경찰청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교통사고통계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참고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인구</t>
    </r>
    <r>
      <rPr>
        <sz val="9"/>
        <color indexed="8"/>
        <rFont val="Times New Roman"/>
        <family val="1"/>
      </rPr>
      <t xml:space="preserve"> 10</t>
    </r>
    <r>
      <rPr>
        <sz val="9"/>
        <color indexed="8"/>
        <rFont val="바탕"/>
        <family val="1"/>
      </rPr>
      <t>만명당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사망자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부상자는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주민등록인구통계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이용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</si>
  <si>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</si>
  <si>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</si>
  <si>
    <r>
      <t xml:space="preserve"> 1  </t>
    </r>
    <r>
      <rPr>
        <sz val="11"/>
        <color indexed="8"/>
        <rFont val="바탕"/>
        <family val="1"/>
      </rPr>
      <t>종</t>
    </r>
  </si>
  <si>
    <r>
      <t xml:space="preserve"> 2   </t>
    </r>
    <r>
      <rPr>
        <sz val="11"/>
        <color indexed="8"/>
        <rFont val="바탕"/>
        <family val="1"/>
      </rPr>
      <t>종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</si>
  <si>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수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</si>
  <si>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>별
읍면동별</t>
    </r>
  </si>
  <si>
    <r>
      <t xml:space="preserve">11. </t>
    </r>
    <r>
      <rPr>
        <b/>
        <sz val="18"/>
        <rFont val="바탕"/>
        <family val="1"/>
      </rPr>
      <t>화재발생</t>
    </r>
  </si>
  <si>
    <t>11. Occurrence of Fire</t>
  </si>
  <si>
    <r>
      <t xml:space="preserve">12. </t>
    </r>
    <r>
      <rPr>
        <b/>
        <sz val="18"/>
        <rFont val="바탕"/>
        <family val="1"/>
      </rPr>
      <t>발화요인별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화재발생</t>
    </r>
  </si>
  <si>
    <r>
      <t xml:space="preserve">13. </t>
    </r>
    <r>
      <rPr>
        <b/>
        <sz val="18"/>
        <rFont val="바탕"/>
        <family val="1"/>
      </rPr>
      <t>장소별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화재발생</t>
    </r>
  </si>
  <si>
    <t>13. Fire Occurrence by Location</t>
  </si>
  <si>
    <r>
      <t xml:space="preserve">15. </t>
    </r>
    <r>
      <rPr>
        <b/>
        <sz val="18"/>
        <rFont val="바탕"/>
        <family val="1"/>
      </rPr>
      <t>소방장비</t>
    </r>
    <r>
      <rPr>
        <b/>
        <sz val="18"/>
        <rFont val="Times New Roman"/>
        <family val="1"/>
      </rPr>
      <t>(2-1)</t>
    </r>
  </si>
  <si>
    <t>15. Fire-fighting Equipment(2-1)</t>
  </si>
  <si>
    <r>
      <t xml:space="preserve">15. </t>
    </r>
    <r>
      <rPr>
        <b/>
        <sz val="18"/>
        <rFont val="바탕"/>
        <family val="1"/>
      </rPr>
      <t>소방장비</t>
    </r>
    <r>
      <rPr>
        <b/>
        <sz val="18"/>
        <rFont val="Times New Roman"/>
        <family val="1"/>
      </rPr>
      <t>(2-2)</t>
    </r>
  </si>
  <si>
    <t>15. Fire-fighting Equipment(2-2)</t>
  </si>
  <si>
    <r>
      <t xml:space="preserve">18. </t>
    </r>
    <r>
      <rPr>
        <b/>
        <sz val="18"/>
        <rFont val="바탕"/>
        <family val="1"/>
      </rPr>
      <t>재난사고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피해현황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</si>
  <si>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재난사고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피해현황</t>
    </r>
    <r>
      <rPr>
        <b/>
        <sz val="18"/>
        <rFont val="Times New Roman"/>
        <family val="1"/>
      </rPr>
      <t>(2-2)</t>
    </r>
  </si>
  <si>
    <r>
      <t xml:space="preserve">19. </t>
    </r>
    <r>
      <rPr>
        <b/>
        <sz val="18"/>
        <rFont val="바탕"/>
        <family val="1"/>
      </rPr>
      <t>풍수해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</si>
  <si>
    <r>
      <t xml:space="preserve">20. </t>
    </r>
    <r>
      <rPr>
        <b/>
        <sz val="14"/>
        <rFont val="바탕"/>
        <family val="1"/>
      </rPr>
      <t>소방대상물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현황</t>
    </r>
    <r>
      <rPr>
        <b/>
        <sz val="14"/>
        <rFont val="Times New Roman"/>
        <family val="1"/>
      </rPr>
      <t>(2-1)</t>
    </r>
  </si>
  <si>
    <r>
      <t xml:space="preserve">20. </t>
    </r>
    <r>
      <rPr>
        <b/>
        <sz val="14"/>
        <rFont val="바탕"/>
        <family val="1"/>
      </rPr>
      <t>소방대상물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</rPr>
      <t>현황</t>
    </r>
    <r>
      <rPr>
        <b/>
        <sz val="14"/>
        <rFont val="Times New Roman"/>
        <family val="1"/>
      </rPr>
      <t>(2-2)</t>
    </r>
  </si>
  <si>
    <r>
      <t xml:space="preserve">21. </t>
    </r>
    <r>
      <rPr>
        <b/>
        <sz val="18"/>
        <rFont val="바탕"/>
        <family val="1"/>
      </rPr>
      <t>위험물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설치현황</t>
    </r>
  </si>
  <si>
    <r>
      <t xml:space="preserve">22. </t>
    </r>
    <r>
      <rPr>
        <b/>
        <sz val="18"/>
        <rFont val="바탕"/>
        <family val="1"/>
      </rPr>
      <t>교통사고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건수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자동차</t>
    </r>
    <r>
      <rPr>
        <b/>
        <sz val="18"/>
        <rFont val="Times New Roman"/>
        <family val="1"/>
      </rPr>
      <t>)</t>
    </r>
  </si>
  <si>
    <r>
      <t xml:space="preserve">24. </t>
    </r>
    <r>
      <rPr>
        <b/>
        <sz val="18"/>
        <rFont val="바탕"/>
        <family val="1"/>
      </rPr>
      <t>운전면허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소지자</t>
    </r>
  </si>
  <si>
    <r>
      <t xml:space="preserve">25. </t>
    </r>
    <r>
      <rPr>
        <b/>
        <sz val="18"/>
        <rFont val="바탕"/>
        <family val="1"/>
      </rPr>
      <t>민방위대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편성</t>
    </r>
  </si>
  <si>
    <t>25. Civil Defense Corps Organization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</si>
  <si>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</si>
  <si>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2"/>
        <color indexed="8"/>
        <rFont val="바탕"/>
        <family val="1"/>
      </rPr>
      <t>정무직</t>
    </r>
  </si>
  <si>
    <r>
      <rPr>
        <sz val="12"/>
        <color indexed="8"/>
        <rFont val="바탕"/>
        <family val="1"/>
      </rPr>
      <t>특정직</t>
    </r>
  </si>
  <si>
    <t>안전행정국</t>
  </si>
  <si>
    <t>1. Summary of Civil Servants (Authorized)</t>
  </si>
  <si>
    <t>24. Driver’s License Holders</t>
  </si>
  <si>
    <t>Heavy goods</t>
  </si>
  <si>
    <t>vehicle</t>
  </si>
  <si>
    <t>Normal</t>
  </si>
  <si>
    <t>Compact</t>
  </si>
  <si>
    <t>Special</t>
  </si>
  <si>
    <t>Type 1</t>
  </si>
  <si>
    <t>Type 2</t>
  </si>
  <si>
    <t>Normal</t>
  </si>
  <si>
    <t>23. Traffic Violations and Punishments(2-1)</t>
  </si>
  <si>
    <t>23. Traffic Violations and Punishments(2-2)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</si>
  <si>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형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</si>
  <si>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통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</si>
  <si>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형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</si>
  <si>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통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</si>
  <si>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형</t>
    </r>
  </si>
  <si>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</t>
    </r>
  </si>
  <si>
    <t>business</t>
  </si>
  <si>
    <t>22. Traffic Accidents (Motor Vehicles)</t>
  </si>
  <si>
    <t>Accident</t>
  </si>
  <si>
    <t>(in case)</t>
  </si>
  <si>
    <t>vehicles</t>
  </si>
  <si>
    <t>Death</t>
  </si>
  <si>
    <t>(in person)</t>
  </si>
  <si>
    <t>Injury</t>
  </si>
  <si>
    <t>(in person)</t>
  </si>
  <si>
    <r>
      <rPr>
        <sz val="9"/>
        <rFont val="바탕"/>
        <family val="1"/>
      </rPr>
      <t>전체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교통사고</t>
    </r>
    <r>
      <rPr>
        <sz val="9"/>
        <rFont val="Times New Roman"/>
        <family val="1"/>
      </rPr>
      <t xml:space="preserve">     Overall traffic accidents</t>
    </r>
  </si>
  <si>
    <t>승용차</t>
  </si>
  <si>
    <r>
      <rPr>
        <sz val="9"/>
        <color indexed="8"/>
        <rFont val="바탕"/>
        <family val="1"/>
      </rPr>
      <t>자동차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만대당</t>
    </r>
  </si>
  <si>
    <t>사고유형별 교통사고 건수 By type of traffic accident</t>
  </si>
  <si>
    <r>
      <rPr>
        <sz val="9"/>
        <color indexed="8"/>
        <rFont val="바탕"/>
        <family val="1"/>
      </rPr>
      <t>자동차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종류별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Times New Roman"/>
        <family val="1"/>
      </rPr>
      <t>By vehicle type</t>
    </r>
  </si>
  <si>
    <t>Two-</t>
  </si>
  <si>
    <t>wheeled</t>
  </si>
  <si>
    <t>철도</t>
  </si>
  <si>
    <t>건널목</t>
  </si>
  <si>
    <t>Vehicle</t>
  </si>
  <si>
    <t>only</t>
  </si>
  <si>
    <t xml:space="preserve">21. Factories, Storages, and Handling Agencies of Hazardous Material </t>
  </si>
  <si>
    <t xml:space="preserve">Factories </t>
  </si>
  <si>
    <t>Indoor</t>
  </si>
  <si>
    <t>Outdoor</t>
  </si>
  <si>
    <t>tank</t>
  </si>
  <si>
    <t>Outdoor</t>
  </si>
  <si>
    <t>tank</t>
  </si>
  <si>
    <t>tank</t>
  </si>
  <si>
    <t>Temporary</t>
  </si>
  <si>
    <t>Portable</t>
  </si>
  <si>
    <t>tank</t>
  </si>
  <si>
    <r>
      <rPr>
        <sz val="11"/>
        <color indexed="8"/>
        <rFont val="바탕"/>
        <family val="1"/>
      </rPr>
      <t>제조소</t>
    </r>
  </si>
  <si>
    <r>
      <rPr>
        <sz val="11"/>
        <color indexed="8"/>
        <rFont val="바탕"/>
        <family val="1"/>
      </rPr>
      <t>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Storages</t>
    </r>
  </si>
  <si>
    <t>Bedrock</t>
  </si>
  <si>
    <t>tank</t>
  </si>
  <si>
    <t>Trans-</t>
  </si>
  <si>
    <t>porting</t>
  </si>
  <si>
    <t>Underground</t>
  </si>
  <si>
    <t>20. Facilities Subjected to Fire Safety Regulations(2-1)</t>
  </si>
  <si>
    <t>20. Facilities Subjected to Fire Safety Regulations(2-2)</t>
  </si>
  <si>
    <t>Dormitory</t>
  </si>
  <si>
    <t>Neighborhood</t>
  </si>
  <si>
    <t>convenience</t>
  </si>
  <si>
    <t>facility</t>
  </si>
  <si>
    <t>facility</t>
  </si>
  <si>
    <t>Facility</t>
  </si>
  <si>
    <t xml:space="preserve"> Facility</t>
  </si>
  <si>
    <t>Facility</t>
  </si>
  <si>
    <t>Education</t>
  </si>
  <si>
    <t>Welfare</t>
  </si>
  <si>
    <t>Sports</t>
  </si>
  <si>
    <t>Accommodation</t>
  </si>
  <si>
    <t>Entertainment</t>
  </si>
  <si>
    <t>집회시설</t>
  </si>
  <si>
    <t>Culture &amp;</t>
  </si>
  <si>
    <t>assembly</t>
  </si>
  <si>
    <r>
      <rPr>
        <sz val="11"/>
        <color indexed="8"/>
        <rFont val="바탕"/>
        <family val="1"/>
      </rPr>
      <t>문화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</si>
  <si>
    <t>및 처리시설</t>
  </si>
  <si>
    <t>Hazardous material</t>
  </si>
  <si>
    <t>storage and</t>
  </si>
  <si>
    <t>process facility</t>
  </si>
  <si>
    <t>Aircraft and</t>
  </si>
  <si>
    <t>related acility</t>
  </si>
  <si>
    <t>항공기 및</t>
  </si>
  <si>
    <r>
      <rPr>
        <sz val="11"/>
        <color indexed="8"/>
        <rFont val="바탕"/>
        <family val="1"/>
      </rPr>
      <t>자동차</t>
    </r>
    <r>
      <rPr>
        <sz val="11"/>
        <color indexed="8"/>
        <rFont val="바탕"/>
        <family val="1"/>
      </rPr>
      <t>관련시설</t>
    </r>
  </si>
  <si>
    <t>Animal and</t>
  </si>
  <si>
    <t>vegetation</t>
  </si>
  <si>
    <t>related facility</t>
  </si>
  <si>
    <r>
      <rPr>
        <sz val="11"/>
        <color indexed="8"/>
        <rFont val="바탕"/>
        <family val="1"/>
      </rPr>
      <t>분뇨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</si>
  <si>
    <r>
      <rPr>
        <sz val="11"/>
        <color indexed="8"/>
        <rFont val="바탕"/>
        <family val="1"/>
      </rPr>
      <t>쓰레기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처리실</t>
    </r>
  </si>
  <si>
    <t>Human waste</t>
  </si>
  <si>
    <t>and waste</t>
  </si>
  <si>
    <t>treatment facility</t>
  </si>
  <si>
    <t>Prison and</t>
  </si>
  <si>
    <t>military</t>
  </si>
  <si>
    <t>telecommuni-</t>
  </si>
  <si>
    <t>cation facility</t>
  </si>
  <si>
    <t xml:space="preserve">Broadcasting and </t>
  </si>
  <si>
    <t xml:space="preserve">Cemetery </t>
  </si>
  <si>
    <t xml:space="preserve">related </t>
  </si>
  <si>
    <t>Power plant</t>
  </si>
  <si>
    <t>관광휴게</t>
  </si>
  <si>
    <t>시설</t>
  </si>
  <si>
    <t>and resting</t>
  </si>
  <si>
    <t>heritage</t>
  </si>
  <si>
    <t xml:space="preserve"> buildings</t>
  </si>
  <si>
    <t>Funeral hall</t>
  </si>
  <si>
    <t>19. Storm and Flood Damage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</si>
  <si>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인명피해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사망</t>
    </r>
    <r>
      <rPr>
        <sz val="9"/>
        <rFont val="Times New Roman"/>
        <family val="1"/>
      </rPr>
      <t>+</t>
    </r>
    <r>
      <rPr>
        <sz val="9"/>
        <rFont val="바탕"/>
        <family val="1"/>
      </rPr>
      <t>실종</t>
    </r>
    <r>
      <rPr>
        <sz val="9"/>
        <rFont val="Times New Roman"/>
        <family val="1"/>
      </rPr>
      <t>+</t>
    </r>
    <r>
      <rPr>
        <sz val="9"/>
        <rFont val="바탕"/>
        <family val="1"/>
      </rPr>
      <t>부상</t>
    </r>
    <r>
      <rPr>
        <sz val="9"/>
        <rFont val="Times New Roman"/>
        <family val="1"/>
      </rPr>
      <t xml:space="preserve"> </t>
    </r>
  </si>
  <si>
    <r>
      <rPr>
        <sz val="11"/>
        <rFont val="바탕"/>
        <family val="1"/>
      </rPr>
      <t>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액</t>
    </r>
    <r>
      <rPr>
        <sz val="11"/>
        <rFont val="Times New Roman"/>
        <family val="1"/>
      </rPr>
      <t xml:space="preserve">     Amount of damage</t>
    </r>
  </si>
  <si>
    <t>Ship</t>
  </si>
  <si>
    <t>Building</t>
  </si>
  <si>
    <t>Farmland</t>
  </si>
  <si>
    <t>Public</t>
  </si>
  <si>
    <t>Facilities</t>
  </si>
  <si>
    <t>Casualty</t>
  </si>
  <si>
    <r>
      <t>인명피해</t>
    </r>
    <r>
      <rPr>
        <vertAlign val="superscript"/>
        <sz val="11"/>
        <rFont val="바탕"/>
        <family val="1"/>
      </rPr>
      <t>1)</t>
    </r>
  </si>
  <si>
    <t xml:space="preserve">Disaster victims </t>
  </si>
  <si>
    <t>18. Social Disasters and Damages(2-1)</t>
  </si>
  <si>
    <t>Case</t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</si>
  <si>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</si>
  <si>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화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재</t>
    </r>
  </si>
  <si>
    <t>Fire incident</t>
  </si>
  <si>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불</t>
    </r>
    <r>
      <rPr>
        <sz val="11"/>
        <rFont val="Times New Roman"/>
        <family val="1"/>
      </rPr>
      <t xml:space="preserve">  </t>
    </r>
  </si>
  <si>
    <t>Forest fire</t>
  </si>
  <si>
    <t>붕   괴</t>
  </si>
  <si>
    <t>Collapse</t>
  </si>
  <si>
    <r>
      <rPr>
        <sz val="11"/>
        <rFont val="바탕"/>
        <family val="1"/>
      </rPr>
      <t>폭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발</t>
    </r>
  </si>
  <si>
    <t>Explosion</t>
  </si>
  <si>
    <r>
      <rPr>
        <sz val="11"/>
        <rFont val="바탕"/>
        <family val="1"/>
      </rPr>
      <t>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적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  Human damage</t>
    </r>
  </si>
  <si>
    <t>17. 119 Rescue Services</t>
  </si>
  <si>
    <t>Year
Eup, Myeon
&amp; Dong</t>
  </si>
  <si>
    <t>Active</t>
  </si>
  <si>
    <t>cases</t>
  </si>
  <si>
    <t>Rescued (assisted) cases</t>
  </si>
  <si>
    <t>Rescue</t>
  </si>
  <si>
    <t xml:space="preserve">Lives saved, by accident type  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</si>
  <si>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미처리는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출동했으나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자력구조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등으로</t>
    </r>
    <r>
      <rPr>
        <sz val="9"/>
        <rFont val="Times New Roman"/>
        <family val="1"/>
      </rPr>
      <t xml:space="preserve"> 119 </t>
    </r>
    <r>
      <rPr>
        <sz val="9"/>
        <rFont val="바탕"/>
        <family val="1"/>
      </rPr>
      <t>구조대의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활동이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불필요한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</si>
  <si>
    <r>
      <t xml:space="preserve">16. 119 </t>
    </r>
    <r>
      <rPr>
        <b/>
        <sz val="18"/>
        <rFont val="바탕"/>
        <family val="1"/>
      </rPr>
      <t>구급활동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</si>
  <si>
    <t>16.  119 Emergency Medical Services</t>
  </si>
  <si>
    <r>
      <t xml:space="preserve">17. 119 </t>
    </r>
    <r>
      <rPr>
        <b/>
        <sz val="18"/>
        <rFont val="바탕"/>
        <family val="1"/>
      </rPr>
      <t>구조활동실적</t>
    </r>
  </si>
  <si>
    <t>By patient type</t>
  </si>
  <si>
    <t>Hyper-tension</t>
  </si>
  <si>
    <r>
      <t xml:space="preserve">         14. </t>
    </r>
    <r>
      <rPr>
        <b/>
        <sz val="18"/>
        <rFont val="바탕"/>
        <family val="1"/>
      </rPr>
      <t>산불발생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 xml:space="preserve">                </t>
    </r>
  </si>
  <si>
    <t>14. Status of Forest Fire Outbreaks by Cause</t>
  </si>
  <si>
    <r>
      <rPr>
        <sz val="11"/>
        <color indexed="8"/>
        <rFont val="바탕"/>
        <family val="1"/>
      </rPr>
      <t>입산자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실화
</t>
    </r>
    <r>
      <rPr>
        <sz val="11"/>
        <color indexed="8"/>
        <rFont val="Times New Roman"/>
        <family val="1"/>
      </rPr>
      <t>Carelessness</t>
    </r>
  </si>
  <si>
    <r>
      <rPr>
        <sz val="11"/>
        <color indexed="8"/>
        <rFont val="바탕"/>
        <family val="1"/>
      </rPr>
      <t>어린이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불장난
</t>
    </r>
    <r>
      <rPr>
        <sz val="11"/>
        <color indexed="8"/>
        <rFont val="Times New Roman"/>
        <family val="1"/>
      </rPr>
      <t xml:space="preserve">Children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</si>
  <si>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</si>
  <si>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Total</t>
    </r>
  </si>
  <si>
    <t>Residential</t>
  </si>
  <si>
    <t>housing</t>
  </si>
  <si>
    <t>housing</t>
  </si>
  <si>
    <t>Non-residential</t>
  </si>
  <si>
    <t>dation</t>
  </si>
  <si>
    <t>Accommo-</t>
  </si>
  <si>
    <t>12. Fire Occurrence by Cause</t>
  </si>
  <si>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    Accident </t>
    </r>
  </si>
  <si>
    <r>
      <rPr>
        <sz val="11"/>
        <color indexed="8"/>
        <rFont val="바탕"/>
        <family val="1"/>
      </rPr>
      <t xml:space="preserve">기계적요인
</t>
    </r>
    <r>
      <rPr>
        <sz val="11"/>
        <color indexed="8"/>
        <rFont val="Times New Roman"/>
        <family val="1"/>
      </rPr>
      <t>M</t>
    </r>
    <r>
      <rPr>
        <sz val="11"/>
        <color indexed="8"/>
        <rFont val="Times New Roman"/>
        <family val="1"/>
      </rPr>
      <t>echanical</t>
    </r>
  </si>
  <si>
    <r>
      <rPr>
        <sz val="11"/>
        <color indexed="8"/>
        <rFont val="바탕"/>
        <family val="1"/>
      </rPr>
      <t xml:space="preserve">전기적요인
</t>
    </r>
    <r>
      <rPr>
        <sz val="11"/>
        <color indexed="8"/>
        <rFont val="Times New Roman"/>
        <family val="1"/>
      </rPr>
      <t>Electrical</t>
    </r>
  </si>
  <si>
    <r>
      <rPr>
        <sz val="11"/>
        <color indexed="8"/>
        <rFont val="바탕"/>
        <family val="1"/>
      </rPr>
      <t xml:space="preserve">가스누출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폭발</t>
    </r>
    <r>
      <rPr>
        <sz val="11"/>
        <color indexed="8"/>
        <rFont val="Times New Roman"/>
        <family val="1"/>
      </rPr>
      <t>)
Gas</t>
    </r>
    <r>
      <rPr>
        <sz val="11"/>
        <color indexed="8"/>
        <rFont val="Times New Roman"/>
        <family val="1"/>
      </rPr>
      <t xml:space="preserve"> leak
(explosion)</t>
    </r>
  </si>
  <si>
    <r>
      <rPr>
        <sz val="11"/>
        <color indexed="8"/>
        <rFont val="바탕"/>
        <family val="1"/>
      </rPr>
      <t xml:space="preserve">자연적요인
</t>
    </r>
    <r>
      <rPr>
        <sz val="11"/>
        <color indexed="8"/>
        <rFont val="Times New Roman"/>
        <family val="1"/>
      </rPr>
      <t xml:space="preserve">Natural
</t>
    </r>
    <r>
      <rPr>
        <sz val="11"/>
        <color indexed="8"/>
        <rFont val="Times New Roman"/>
        <family val="1"/>
      </rPr>
      <t>cause</t>
    </r>
  </si>
  <si>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 Arson</t>
    </r>
  </si>
  <si>
    <r>
      <rPr>
        <sz val="11"/>
        <color indexed="8"/>
        <rFont val="바탕"/>
        <family val="1"/>
      </rPr>
      <t xml:space="preserve">방화명확
</t>
    </r>
    <r>
      <rPr>
        <sz val="11"/>
        <color indexed="8"/>
        <rFont val="times"/>
        <family val="1"/>
      </rPr>
      <t xml:space="preserve">Conclusive  </t>
    </r>
  </si>
  <si>
    <r>
      <rPr>
        <sz val="11"/>
        <color indexed="8"/>
        <rFont val="바탕"/>
        <family val="1"/>
      </rPr>
      <t xml:space="preserve">방화의심
</t>
    </r>
    <r>
      <rPr>
        <sz val="11"/>
        <color indexed="8"/>
        <rFont val="times"/>
        <family val="1"/>
      </rPr>
      <t xml:space="preserve">Inconclusive  </t>
    </r>
  </si>
  <si>
    <t>Note :  According to the revised classifications for fire (Jan. 2007), fire occurrences include trash burning, cooking, electrical spark, etc.</t>
  </si>
  <si>
    <t>Accident</t>
  </si>
  <si>
    <t>Arson</t>
  </si>
  <si>
    <t>No. of
house-
holds</t>
  </si>
  <si>
    <r>
      <rPr>
        <sz val="11"/>
        <color indexed="8"/>
        <rFont val="바탕"/>
        <family val="1"/>
      </rPr>
      <t>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액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Property loss</t>
    </r>
  </si>
  <si>
    <t>Immovable
property</t>
  </si>
  <si>
    <t>Movable
property</t>
  </si>
  <si>
    <t>Lives saved</t>
  </si>
  <si>
    <r>
      <rPr>
        <sz val="11"/>
        <color indexed="8"/>
        <rFont val="바탕"/>
        <family val="1"/>
      </rPr>
      <t>인명피해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Casualty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</si>
  <si>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망</t>
    </r>
  </si>
  <si>
    <t>부   상</t>
  </si>
  <si>
    <r>
      <rPr>
        <sz val="11"/>
        <color indexed="8"/>
        <rFont val="바탕"/>
        <family val="1"/>
      </rPr>
      <t xml:space="preserve">재산피해경감액
</t>
    </r>
    <r>
      <rPr>
        <sz val="11"/>
        <color indexed="8"/>
        <rFont val="times"/>
        <family val="1"/>
      </rPr>
      <t>Abatement for property loss</t>
    </r>
  </si>
  <si>
    <r>
      <t xml:space="preserve"> </t>
    </r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>Number of fire incidents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</si>
  <si>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    Burnt-down</t>
    </r>
  </si>
  <si>
    <t>Political</t>
  </si>
  <si>
    <t>service</t>
  </si>
  <si>
    <t>service</t>
  </si>
  <si>
    <t>administrative</t>
  </si>
  <si>
    <t>Grade</t>
  </si>
  <si>
    <r>
      <t xml:space="preserve">6. </t>
    </r>
    <r>
      <rPr>
        <b/>
        <sz val="18"/>
        <rFont val="바탕"/>
        <family val="1"/>
      </rPr>
      <t>경찰공무원</t>
    </r>
    <r>
      <rPr>
        <b/>
        <sz val="18"/>
        <rFont val="Times New Roman"/>
        <family val="1"/>
      </rPr>
      <t xml:space="preserve">   Police</t>
    </r>
  </si>
  <si>
    <t>Note : Based on fixed numbers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</si>
  <si>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</si>
  <si>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
Total</t>
    </r>
  </si>
  <si>
    <r>
      <rPr>
        <sz val="11"/>
        <color indexed="8"/>
        <rFont val="바탕"/>
        <family val="1"/>
      </rPr>
      <t>의용소방대원</t>
    </r>
  </si>
  <si>
    <r>
      <rPr>
        <sz val="11"/>
        <color indexed="8"/>
        <rFont val="바탕"/>
        <family val="1"/>
      </rPr>
      <t>여성의용소방대원</t>
    </r>
  </si>
  <si>
    <t>Year</t>
  </si>
  <si>
    <r>
      <rPr>
        <sz val="11"/>
        <color indexed="8"/>
        <rFont val="바탕"/>
        <family val="1"/>
      </rPr>
      <t>소방정감</t>
    </r>
  </si>
  <si>
    <r>
      <rPr>
        <sz val="11"/>
        <color indexed="8"/>
        <rFont val="바탕"/>
        <family val="1"/>
      </rPr>
      <t>소방준감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</si>
  <si>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령</t>
    </r>
  </si>
  <si>
    <t>volunteer firemen</t>
  </si>
  <si>
    <t>Woman volunteer firemen</t>
  </si>
  <si>
    <r>
      <rPr>
        <sz val="11"/>
        <color indexed="8"/>
        <rFont val="바탕"/>
        <family val="1"/>
      </rPr>
      <t>대수</t>
    </r>
  </si>
  <si>
    <r>
      <rPr>
        <sz val="11"/>
        <color indexed="8"/>
        <rFont val="바탕"/>
        <family val="1"/>
      </rPr>
      <t>인원수</t>
    </r>
  </si>
  <si>
    <r>
      <rPr>
        <sz val="11"/>
        <color indexed="8"/>
        <rFont val="바탕"/>
        <family val="1"/>
      </rPr>
      <t>인원수</t>
    </r>
  </si>
  <si>
    <t>Sub-total</t>
  </si>
  <si>
    <t>Captain</t>
  </si>
  <si>
    <t>Lieutenant</t>
  </si>
  <si>
    <t>Sergeant</t>
  </si>
  <si>
    <t>Number</t>
  </si>
  <si>
    <t>Persons</t>
  </si>
  <si>
    <t>Number</t>
  </si>
  <si>
    <t>Persons</t>
  </si>
  <si>
    <t>Note : 1) Excluding Volunteer firemen</t>
  </si>
  <si>
    <r>
      <t xml:space="preserve">4. </t>
    </r>
    <r>
      <rPr>
        <b/>
        <sz val="18"/>
        <rFont val="바탕"/>
        <family val="1"/>
      </rPr>
      <t>소방공무원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정원</t>
    </r>
    <r>
      <rPr>
        <b/>
        <sz val="18"/>
        <rFont val="Times New Roman"/>
        <family val="1"/>
      </rPr>
      <t>)</t>
    </r>
  </si>
  <si>
    <t xml:space="preserve"> 4. Fire-fighters</t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</si>
  <si>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   Fire-fighting service</t>
    </r>
  </si>
  <si>
    <t xml:space="preserve">Deputy </t>
  </si>
  <si>
    <t xml:space="preserve">Fire </t>
  </si>
  <si>
    <t>Commissioner</t>
  </si>
  <si>
    <t xml:space="preserve">Assistant </t>
  </si>
  <si>
    <t>Commissioner</t>
  </si>
  <si>
    <t xml:space="preserve">Chief </t>
  </si>
  <si>
    <t>Fire</t>
  </si>
  <si>
    <t>Chief</t>
  </si>
  <si>
    <t>Deputy</t>
  </si>
  <si>
    <t xml:space="preserve">Fire Chief </t>
  </si>
  <si>
    <t>Fire</t>
  </si>
  <si>
    <t>Senior</t>
  </si>
  <si>
    <t>Firefighter</t>
  </si>
  <si>
    <t>Firefighter</t>
  </si>
  <si>
    <t>intendent</t>
  </si>
  <si>
    <t>Super-</t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</si>
  <si>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정</t>
    </r>
  </si>
  <si>
    <t>소 방 감</t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</si>
  <si>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</si>
  <si>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소 방 경</t>
  </si>
  <si>
    <t>소 방 위</t>
  </si>
  <si>
    <t>소 방 장</t>
  </si>
  <si>
    <t>소 방 교</t>
  </si>
  <si>
    <t>소 방 사</t>
  </si>
  <si>
    <t>3. Civil Servants in Eup·Myeon·Dong</t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</si>
  <si>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General services   </t>
    </r>
  </si>
  <si>
    <t>Grade 5</t>
  </si>
  <si>
    <t>Grade 6</t>
  </si>
  <si>
    <t>Grade 7</t>
  </si>
  <si>
    <t>Grade 8</t>
  </si>
  <si>
    <t>Grade 9</t>
  </si>
  <si>
    <r>
      <t>기</t>
    </r>
    <r>
      <rPr>
        <sz val="11"/>
        <color indexed="8"/>
        <rFont val="times"/>
        <family val="1"/>
      </rPr>
      <t xml:space="preserve">  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"/>
        <family val="1"/>
      </rPr>
      <t>others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</si>
  <si>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</si>
  <si>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
읍면동별</t>
    </r>
  </si>
  <si>
    <t>Position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</si>
  <si>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</si>
  <si>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자치행정과</t>
    </r>
  </si>
  <si>
    <t>16. 공공행정 및 사법</t>
  </si>
  <si>
    <r>
      <rPr>
        <sz val="11"/>
        <color indexed="8"/>
        <rFont val="바탕"/>
        <family val="1"/>
      </rPr>
      <t>사회복지과</t>
    </r>
  </si>
  <si>
    <r>
      <rPr>
        <b/>
        <sz val="11"/>
        <color indexed="8"/>
        <rFont val="바탕"/>
        <family val="1"/>
      </rPr>
      <t>기획감사실</t>
    </r>
  </si>
  <si>
    <r>
      <rPr>
        <b/>
        <sz val="11"/>
        <color indexed="8"/>
        <rFont val="바탕"/>
        <family val="1"/>
      </rPr>
      <t>의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회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바탕"/>
        <family val="1"/>
      </rPr>
      <t>사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바탕"/>
        <family val="1"/>
      </rPr>
      <t>무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바탕"/>
        <family val="1"/>
      </rPr>
      <t>국</t>
    </r>
  </si>
  <si>
    <r>
      <rPr>
        <b/>
        <sz val="11"/>
        <color indexed="8"/>
        <rFont val="바탕"/>
        <family val="1"/>
      </rPr>
      <t>보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바탕"/>
        <family val="1"/>
      </rPr>
      <t>건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바탕"/>
        <family val="1"/>
      </rPr>
      <t>소</t>
    </r>
  </si>
  <si>
    <r>
      <rPr>
        <b/>
        <sz val="11"/>
        <color indexed="8"/>
        <rFont val="바탕"/>
        <family val="1"/>
      </rPr>
      <t>농업기술센터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</si>
  <si>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자치행정과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</si>
  <si>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자치행정과</t>
    </r>
  </si>
  <si>
    <t>16. 공공행정 및 사법</t>
  </si>
  <si>
    <t>16. 공공행정 및 사법</t>
  </si>
  <si>
    <r>
      <t xml:space="preserve">16. </t>
    </r>
    <r>
      <rPr>
        <sz val="9"/>
        <color indexed="8"/>
        <rFont val="굴림"/>
        <family val="3"/>
      </rPr>
      <t>공공행정 및 사법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</si>
  <si>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명</t>
    </r>
  </si>
  <si>
    <r>
      <t xml:space="preserve">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의용소방대원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정원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기준</t>
    </r>
  </si>
  <si>
    <t>일반직</t>
  </si>
  <si>
    <t>기타직</t>
  </si>
  <si>
    <t>General</t>
  </si>
  <si>
    <t xml:space="preserve"> others</t>
  </si>
  <si>
    <r>
      <t xml:space="preserve">5. </t>
    </r>
    <r>
      <rPr>
        <b/>
        <sz val="18"/>
        <rFont val="바탕"/>
        <family val="1"/>
      </rPr>
      <t>국회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지방의원
</t>
    </r>
    <r>
      <rPr>
        <b/>
        <sz val="18"/>
        <rFont val="Times New Roman"/>
        <family val="1"/>
      </rPr>
      <t>Members of National and Regional Assemblies</t>
    </r>
  </si>
  <si>
    <t>Unit : person, number</t>
  </si>
  <si>
    <t>연  별</t>
  </si>
  <si>
    <r>
      <rPr>
        <sz val="11"/>
        <color indexed="8"/>
        <rFont val="바탕"/>
        <family val="1"/>
      </rPr>
      <t xml:space="preserve">국회의원
</t>
    </r>
    <r>
      <rPr>
        <sz val="11"/>
        <color indexed="8"/>
        <rFont val="Times New Roman"/>
        <family val="1"/>
      </rPr>
      <t>Member of National Assembly</t>
    </r>
  </si>
  <si>
    <r>
      <rPr>
        <sz val="11"/>
        <color indexed="8"/>
        <rFont val="바탕"/>
        <family val="1"/>
      </rPr>
      <t>광역시도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의원
</t>
    </r>
    <r>
      <rPr>
        <sz val="11"/>
        <color indexed="8"/>
        <rFont val="Times New Roman"/>
        <family val="1"/>
      </rPr>
      <t>Member of Metropolitan city and Province Assembly</t>
    </r>
  </si>
  <si>
    <r>
      <rPr>
        <sz val="11"/>
        <color indexed="8"/>
        <rFont val="바탕"/>
        <family val="1"/>
      </rPr>
      <t>자치시</t>
    </r>
    <r>
      <rPr>
        <sz val="11"/>
        <color indexed="8"/>
        <rFont val="Times New Roman"/>
        <family val="1"/>
      </rPr>
      <t xml:space="preserve"> · </t>
    </r>
    <r>
      <rPr>
        <sz val="11"/>
        <color indexed="8"/>
        <rFont val="바탕"/>
        <family val="1"/>
      </rPr>
      <t>군</t>
    </r>
    <r>
      <rPr>
        <sz val="11"/>
        <color indexed="8"/>
        <rFont val="Times New Roman"/>
        <family val="1"/>
      </rPr>
      <t xml:space="preserve"> ·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의원
</t>
    </r>
    <r>
      <rPr>
        <sz val="11"/>
        <color indexed="8"/>
        <rFont val="Times New Roman"/>
        <family val="1"/>
      </rPr>
      <t>Member of Si,Gun,Gu Assembly</t>
    </r>
  </si>
  <si>
    <t>Year</t>
  </si>
  <si>
    <r>
      <rPr>
        <sz val="11"/>
        <color indexed="8"/>
        <rFont val="바탕"/>
        <family val="1"/>
      </rPr>
      <t xml:space="preserve">선거구수
</t>
    </r>
    <r>
      <rPr>
        <sz val="11"/>
        <color indexed="8"/>
        <rFont val="Times New Roman"/>
        <family val="1"/>
      </rPr>
      <t>No. of constituency</t>
    </r>
  </si>
  <si>
    <r>
      <rPr>
        <sz val="11"/>
        <color indexed="8"/>
        <rFont val="바탕"/>
        <family val="1"/>
      </rPr>
      <t xml:space="preserve">선거구수
</t>
    </r>
    <r>
      <rPr>
        <sz val="11"/>
        <color indexed="8"/>
        <rFont val="Times New Roman"/>
        <family val="1"/>
      </rPr>
      <t>No. of constituency</t>
    </r>
  </si>
  <si>
    <r>
      <rPr>
        <sz val="11"/>
        <color indexed="8"/>
        <rFont val="바탕"/>
        <family val="1"/>
      </rPr>
      <t>의원수</t>
    </r>
    <r>
      <rPr>
        <sz val="11"/>
        <color indexed="8"/>
        <rFont val="Times New Roman"/>
        <family val="1"/>
      </rPr>
      <t xml:space="preserve"> Assembly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</si>
  <si>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의원수</t>
    </r>
    <r>
      <rPr>
        <sz val="11"/>
        <color indexed="8"/>
        <rFont val="Times New Roman"/>
        <family val="1"/>
      </rPr>
      <t xml:space="preserve"> Assembly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</si>
  <si>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</si>
  <si>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</si>
  <si>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</si>
  <si>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</si>
  <si>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비례대표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미포함</t>
    </r>
    <r>
      <rPr>
        <sz val="9"/>
        <rFont val="Times New Roman"/>
        <family val="1"/>
      </rPr>
      <t xml:space="preserve">  Excluding proportional representation</t>
    </r>
  </si>
  <si>
    <r>
      <t xml:space="preserve">      2) </t>
    </r>
    <r>
      <rPr>
        <sz val="9"/>
        <rFont val="바탕"/>
        <family val="1"/>
      </rPr>
      <t>비례대표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  <r>
      <rPr>
        <sz val="9"/>
        <rFont val="Times New Roman"/>
        <family val="1"/>
      </rPr>
      <t xml:space="preserve">  Including proportional representation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</si>
  <si>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자치행정과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</si>
  <si>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  </t>
    </r>
  </si>
  <si>
    <t>16.공공행정 및 사법</t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</si>
  <si>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  <r>
      <rPr>
        <sz val="9"/>
        <rFont val="Times New Roman"/>
        <family val="1"/>
      </rPr>
      <t>, 2016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해양경찰청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</si>
  <si>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보령경찰서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보령해양경찰서</t>
    </r>
  </si>
  <si>
    <t>PUBLIC ADMINISTRATION AND JUSTICE</t>
  </si>
  <si>
    <t>Unit : Place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</si>
  <si>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</si>
  <si>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</si>
  <si>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서</t>
    </r>
    <r>
      <rPr>
        <sz val="11"/>
        <rFont val="Times New Roman"/>
        <family val="1"/>
      </rPr>
      <t xml:space="preserve">     Local administrative offices &amp; agencies</t>
    </r>
  </si>
  <si>
    <r>
      <rPr>
        <sz val="11"/>
        <rFont val="바탕"/>
        <family val="1"/>
      </rPr>
      <t>경찰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>소방관서</t>
    </r>
    <r>
      <rPr>
        <sz val="11"/>
        <rFont val="Times New Roman"/>
        <family val="1"/>
      </rPr>
      <t xml:space="preserve"> Police &amp; fire-fighting stations</t>
    </r>
  </si>
  <si>
    <r>
      <rPr>
        <sz val="11"/>
        <rFont val="바탕"/>
        <family val="1"/>
      </rPr>
      <t>법원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>검찰관서</t>
    </r>
    <r>
      <rPr>
        <sz val="11"/>
        <rFont val="Times New Roman"/>
        <family val="1"/>
      </rPr>
      <t xml:space="preserve"> Court &amp; prosecutions offices</t>
    </r>
  </si>
  <si>
    <t>Year</t>
  </si>
  <si>
    <t>연  별</t>
  </si>
  <si>
    <r>
      <rPr>
        <sz val="11"/>
        <color indexed="8"/>
        <rFont val="바탕"/>
        <family val="1"/>
      </rPr>
      <t xml:space="preserve">보훈청
</t>
    </r>
    <r>
      <rPr>
        <sz val="11"/>
        <color indexed="8"/>
        <rFont val="Times New Roman"/>
        <family val="1"/>
      </rPr>
      <t xml:space="preserve">Patriotic
</t>
    </r>
    <r>
      <rPr>
        <sz val="11"/>
        <color indexed="8"/>
        <rFont val="바탕"/>
        <family val="1"/>
      </rPr>
      <t xml:space="preserve">＆
</t>
    </r>
    <r>
      <rPr>
        <sz val="11"/>
        <color indexed="8"/>
        <rFont val="Times New Roman"/>
        <family val="1"/>
      </rPr>
      <t>Veterans</t>
    </r>
  </si>
  <si>
    <r>
      <rPr>
        <sz val="11"/>
        <color indexed="8"/>
        <rFont val="바탕"/>
        <family val="1"/>
      </rPr>
      <t xml:space="preserve">교육청
</t>
    </r>
    <r>
      <rPr>
        <sz val="11"/>
        <color indexed="8"/>
        <rFont val="Times New Roman"/>
        <family val="1"/>
      </rPr>
      <t xml:space="preserve">Educa-
tional
office
</t>
    </r>
  </si>
  <si>
    <r>
      <rPr>
        <sz val="11"/>
        <color indexed="8"/>
        <rFont val="바탕"/>
        <family val="1"/>
      </rPr>
      <t>우체국
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서
</t>
    </r>
    <r>
      <rPr>
        <sz val="11"/>
        <color indexed="8"/>
        <rFont val="Times New Roman"/>
        <family val="1"/>
      </rPr>
      <t>Post
offices</t>
    </r>
  </si>
  <si>
    <r>
      <rPr>
        <sz val="11"/>
        <color indexed="8"/>
        <rFont val="바탕"/>
        <family val="1"/>
      </rPr>
      <t xml:space="preserve">세무서
</t>
    </r>
    <r>
      <rPr>
        <sz val="11"/>
        <color indexed="8"/>
        <rFont val="Times New Roman"/>
        <family val="1"/>
      </rPr>
      <t>Tax
offices</t>
    </r>
  </si>
  <si>
    <r>
      <rPr>
        <sz val="11"/>
        <color indexed="8"/>
        <rFont val="바탕"/>
        <family val="1"/>
      </rPr>
      <t xml:space="preserve">국립농산물
품질관리원
</t>
    </r>
    <r>
      <rPr>
        <sz val="11"/>
        <color indexed="8"/>
        <rFont val="Times New Roman"/>
        <family val="1"/>
      </rPr>
      <t>National
agriculture products quality mangement 
service</t>
    </r>
  </si>
  <si>
    <r>
      <rPr>
        <sz val="11"/>
        <color indexed="8"/>
        <rFont val="바탕"/>
        <family val="1"/>
      </rPr>
      <t>기타중앙
직속기관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
Other central government agency</t>
    </r>
  </si>
  <si>
    <r>
      <rPr>
        <sz val="11"/>
        <color indexed="8"/>
        <rFont val="바탕"/>
        <family val="1"/>
      </rPr>
      <t xml:space="preserve">전화국
</t>
    </r>
    <r>
      <rPr>
        <sz val="11"/>
        <color indexed="8"/>
        <rFont val="Times New Roman"/>
        <family val="1"/>
      </rPr>
      <t>Tele-phone Offices</t>
    </r>
  </si>
  <si>
    <r>
      <rPr>
        <sz val="11"/>
        <color indexed="8"/>
        <rFont val="바탕"/>
        <family val="1"/>
      </rPr>
      <t xml:space="preserve">방송국
</t>
    </r>
    <r>
      <rPr>
        <sz val="11"/>
        <color indexed="8"/>
        <rFont val="Times New Roman"/>
        <family val="1"/>
      </rPr>
      <t>Broad- casting stations</t>
    </r>
  </si>
  <si>
    <r>
      <rPr>
        <sz val="11"/>
        <color indexed="8"/>
        <rFont val="바탕"/>
        <family val="1"/>
      </rPr>
      <t>신문사</t>
    </r>
    <r>
      <rPr>
        <vertAlign val="superscript"/>
        <sz val="11"/>
        <color indexed="8"/>
        <rFont val="Times New Roman"/>
        <family val="1"/>
      </rPr>
      <t xml:space="preserve"> 3)</t>
    </r>
    <r>
      <rPr>
        <sz val="11"/>
        <color indexed="8"/>
        <rFont val="Times New Roman"/>
        <family val="1"/>
      </rPr>
      <t xml:space="preserve">
Press (News-paper  Co.)</t>
    </r>
  </si>
  <si>
    <r>
      <t xml:space="preserve">한국농촌공사
</t>
    </r>
    <r>
      <rPr>
        <sz val="11"/>
        <color indexed="8"/>
        <rFont val="times"/>
        <family val="1"/>
      </rPr>
      <t>Korea Rural Community Corporation</t>
    </r>
  </si>
  <si>
    <r>
      <rPr>
        <sz val="11"/>
        <color indexed="8"/>
        <rFont val="바탕"/>
        <family val="1"/>
      </rPr>
      <t>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    Cooperative  Associations</t>
    </r>
  </si>
  <si>
    <r>
      <rPr>
        <sz val="11"/>
        <rFont val="바탕"/>
        <family val="1"/>
      </rPr>
      <t xml:space="preserve">도
</t>
    </r>
    <r>
      <rPr>
        <sz val="11"/>
        <rFont val="Times New Roman"/>
        <family val="1"/>
      </rPr>
      <t>Province</t>
    </r>
  </si>
  <si>
    <r>
      <rPr>
        <sz val="11"/>
        <rFont val="바탕"/>
        <family val="1"/>
      </rPr>
      <t xml:space="preserve">시군청
</t>
    </r>
    <r>
      <rPr>
        <sz val="11"/>
        <rFont val="Times New Roman"/>
        <family val="1"/>
      </rPr>
      <t>City
County</t>
    </r>
  </si>
  <si>
    <r>
      <rPr>
        <sz val="11"/>
        <rFont val="바탕"/>
        <family val="1"/>
      </rPr>
      <t xml:space="preserve">읍면동
</t>
    </r>
    <r>
      <rPr>
        <sz val="11"/>
        <rFont val="Times New Roman"/>
        <family val="1"/>
      </rPr>
      <t>Eup
myeon
dong</t>
    </r>
  </si>
  <si>
    <r>
      <rPr>
        <sz val="11"/>
        <rFont val="바탕"/>
        <family val="1"/>
      </rPr>
      <t>직속기관</t>
    </r>
    <r>
      <rPr>
        <sz val="11"/>
        <rFont val="Times New Roman"/>
        <family val="1"/>
      </rPr>
      <t xml:space="preserve"> 
Direct controled</t>
    </r>
  </si>
  <si>
    <r>
      <rPr>
        <sz val="11"/>
        <rFont val="바탕"/>
        <family val="1"/>
      </rPr>
      <t>출장소</t>
    </r>
    <r>
      <rPr>
        <sz val="11"/>
        <rFont val="Times New Roman"/>
        <family val="1"/>
      </rPr>
      <t xml:space="preserve"> 
Branch office</t>
    </r>
  </si>
  <si>
    <r>
      <rPr>
        <sz val="11"/>
        <rFont val="바탕"/>
        <family val="1"/>
      </rPr>
      <t>사업소</t>
    </r>
    <r>
      <rPr>
        <sz val="11"/>
        <rFont val="Times New Roman"/>
        <family val="1"/>
      </rPr>
      <t xml:space="preserve"> 
Affiliated agencies</t>
    </r>
  </si>
  <si>
    <r>
      <rPr>
        <sz val="11"/>
        <rFont val="바탕"/>
        <family val="1"/>
      </rPr>
      <t xml:space="preserve">경찰청
</t>
    </r>
    <r>
      <rPr>
        <sz val="11"/>
        <rFont val="Times New Roman"/>
        <family val="1"/>
      </rPr>
      <t>National Police agency</t>
    </r>
  </si>
  <si>
    <r>
      <rPr>
        <sz val="11"/>
        <rFont val="바탕"/>
        <family val="1"/>
      </rPr>
      <t>경찰서</t>
    </r>
    <r>
      <rPr>
        <vertAlign val="superscript"/>
        <sz val="11"/>
        <rFont val="Times New Roman"/>
        <family val="1"/>
      </rPr>
      <t>4)</t>
    </r>
    <r>
      <rPr>
        <sz val="11"/>
        <rFont val="바탕"/>
        <family val="1"/>
      </rPr>
      <t xml:space="preserve">
</t>
    </r>
    <r>
      <rPr>
        <sz val="11"/>
        <rFont val="Times New Roman"/>
        <family val="1"/>
      </rPr>
      <t>Police
station</t>
    </r>
  </si>
  <si>
    <r>
      <rPr>
        <sz val="11"/>
        <rFont val="바탕"/>
        <family val="1"/>
      </rPr>
      <t xml:space="preserve">순찰
지구대
파출소
</t>
    </r>
    <r>
      <rPr>
        <sz val="11"/>
        <rFont val="Times New Roman"/>
        <family val="1"/>
      </rPr>
      <t>Patrol division·police Stand</t>
    </r>
  </si>
  <si>
    <r>
      <rPr>
        <sz val="11"/>
        <rFont val="바탕"/>
        <family val="1"/>
      </rPr>
      <t>소방
본부</t>
    </r>
  </si>
  <si>
    <r>
      <rPr>
        <sz val="11"/>
        <rFont val="바탕"/>
        <family val="1"/>
      </rPr>
      <t xml:space="preserve">소방서
</t>
    </r>
    <r>
      <rPr>
        <sz val="11"/>
        <rFont val="Times New Roman"/>
        <family val="1"/>
      </rPr>
      <t>Fire
station</t>
    </r>
  </si>
  <si>
    <r>
      <t xml:space="preserve">119
</t>
    </r>
    <r>
      <rPr>
        <sz val="11"/>
        <rFont val="바탕"/>
        <family val="1"/>
      </rPr>
      <t>안전센터</t>
    </r>
  </si>
  <si>
    <r>
      <rPr>
        <sz val="11"/>
        <rFont val="바탕"/>
        <family val="1"/>
      </rPr>
      <t>법원
지원</t>
    </r>
  </si>
  <si>
    <r>
      <rPr>
        <sz val="11"/>
        <rFont val="바탕"/>
        <family val="1"/>
      </rPr>
      <t xml:space="preserve">등기소
</t>
    </r>
    <r>
      <rPr>
        <sz val="11"/>
        <rFont val="Times New Roman"/>
        <family val="1"/>
      </rPr>
      <t>Registry</t>
    </r>
  </si>
  <si>
    <r>
      <rPr>
        <sz val="11"/>
        <rFont val="바탕"/>
        <family val="1"/>
      </rPr>
      <t>검찰청
지청</t>
    </r>
  </si>
  <si>
    <r>
      <rPr>
        <sz val="11"/>
        <rFont val="바탕"/>
        <family val="1"/>
      </rPr>
      <t xml:space="preserve">교도소
</t>
    </r>
    <r>
      <rPr>
        <sz val="11"/>
        <rFont val="Times New Roman"/>
        <family val="1"/>
      </rPr>
      <t>prison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</si>
  <si>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Sub-total</t>
    </r>
  </si>
  <si>
    <r>
      <rPr>
        <sz val="11"/>
        <color indexed="8"/>
        <rFont val="바탕"/>
        <family val="1"/>
      </rPr>
      <t>농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업
</t>
    </r>
    <r>
      <rPr>
        <sz val="11"/>
        <color indexed="8"/>
        <rFont val="Times New Roman"/>
        <family val="1"/>
      </rPr>
      <t>Agriculture</t>
    </r>
  </si>
  <si>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예
</t>
    </r>
    <r>
      <rPr>
        <sz val="11"/>
        <color indexed="8"/>
        <rFont val="Times New Roman"/>
        <family val="1"/>
      </rPr>
      <t>Garden-
ing</t>
    </r>
  </si>
  <si>
    <r>
      <rPr>
        <sz val="11"/>
        <color indexed="8"/>
        <rFont val="바탕"/>
        <family val="1"/>
      </rPr>
      <t>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산
</t>
    </r>
    <r>
      <rPr>
        <sz val="11"/>
        <color indexed="8"/>
        <rFont val="Times New Roman"/>
        <family val="1"/>
      </rPr>
      <t>Live-
stock</t>
    </r>
  </si>
  <si>
    <r>
      <rPr>
        <sz val="11"/>
        <color indexed="8"/>
        <rFont val="바탕"/>
        <family val="1"/>
      </rPr>
      <t xml:space="preserve">수산업
</t>
    </r>
    <r>
      <rPr>
        <sz val="11"/>
        <color indexed="8"/>
        <rFont val="Times New Roman"/>
        <family val="1"/>
      </rPr>
      <t>fishery</t>
    </r>
  </si>
  <si>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림
</t>
    </r>
    <r>
      <rPr>
        <sz val="11"/>
        <color indexed="8"/>
        <rFont val="Times New Roman"/>
        <family val="1"/>
      </rPr>
      <t>Forest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</si>
  <si>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Others</t>
    </r>
  </si>
  <si>
    <r>
      <rPr>
        <sz val="11"/>
        <rFont val="바탕"/>
        <family val="1"/>
      </rPr>
      <t>시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 xml:space="preserve">군
</t>
    </r>
    <r>
      <rPr>
        <sz val="11"/>
        <rFont val="Times New Roman"/>
        <family val="1"/>
      </rPr>
      <t>Si
Gun</t>
    </r>
  </si>
  <si>
    <r>
      <rPr>
        <sz val="11"/>
        <rFont val="바탕"/>
        <family val="1"/>
      </rPr>
      <t>시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 xml:space="preserve">군
</t>
    </r>
    <r>
      <rPr>
        <sz val="11"/>
        <rFont val="Times New Roman"/>
        <family val="1"/>
      </rPr>
      <t>Si
Gun</t>
    </r>
  </si>
  <si>
    <r>
      <rPr>
        <sz val="11"/>
        <rFont val="바탕"/>
        <family val="1"/>
      </rPr>
      <t xml:space="preserve">읍·면
</t>
    </r>
    <r>
      <rPr>
        <sz val="11"/>
        <rFont val="Times New Roman"/>
        <family val="1"/>
      </rPr>
      <t>Eup myeon</t>
    </r>
  </si>
  <si>
    <t>Patrol Division·Police Stand</t>
  </si>
  <si>
    <t>Fire station branch</t>
  </si>
  <si>
    <t>Court
 branches</t>
  </si>
  <si>
    <t xml:space="preserve">Prosecution
Branch
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</si>
  <si>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교도소에는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소년원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구치소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  <r>
      <rPr>
        <sz val="9"/>
        <rFont val="Times New Roman"/>
        <family val="1"/>
      </rPr>
      <t xml:space="preserve"> </t>
    </r>
  </si>
  <si>
    <t xml:space="preserve">Note : 1) Including detention house, reformatory </t>
  </si>
  <si>
    <t xml:space="preserve">           2) Head office excluded, ( ) included, take footnote</t>
  </si>
  <si>
    <t xml:space="preserve">           3) Daily newspaper companies limited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</si>
  <si>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자치행정과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보령소방서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보령경찰서</t>
    </r>
  </si>
  <si>
    <t>Source : General Affairs Dep., Boryeong Fire Station, Boryeong Police Station</t>
  </si>
  <si>
    <r>
      <t xml:space="preserve">9. </t>
    </r>
    <r>
      <rPr>
        <b/>
        <sz val="18"/>
        <rFont val="바탕"/>
        <family val="1"/>
      </rPr>
      <t>민원서류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처리</t>
    </r>
  </si>
  <si>
    <t>9. Handling of Civil Request Documents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</si>
  <si>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</si>
  <si>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</si>
  <si>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인가ㆍ허가</t>
    </r>
  </si>
  <si>
    <r>
      <rPr>
        <sz val="11"/>
        <color indexed="8"/>
        <rFont val="바탕"/>
        <family val="1"/>
      </rPr>
      <t>특허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면허</t>
    </r>
  </si>
  <si>
    <r>
      <rPr>
        <sz val="11"/>
        <color indexed="8"/>
        <rFont val="바탕"/>
        <family val="1"/>
      </rPr>
      <t>승인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지정</t>
    </r>
  </si>
  <si>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</si>
  <si>
    <r>
      <rPr>
        <sz val="11"/>
        <color indexed="8"/>
        <rFont val="바탕"/>
        <family val="1"/>
      </rPr>
      <t>시험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검사</t>
    </r>
  </si>
  <si>
    <r>
      <rPr>
        <sz val="11"/>
        <color indexed="8"/>
        <rFont val="바탕"/>
        <family val="1"/>
      </rPr>
      <t>확인증명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교부</t>
    </r>
    <r>
      <rPr>
        <sz val="11"/>
        <color indexed="8"/>
        <rFont val="Times New Roman"/>
        <family val="1"/>
      </rPr>
      <t xml:space="preserve"> </t>
    </r>
  </si>
  <si>
    <t>고충민원</t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</si>
  <si>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</si>
  <si>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t>Approval/</t>
  </si>
  <si>
    <t>Notification/</t>
  </si>
  <si>
    <t>Confirmation Certifi-</t>
  </si>
  <si>
    <t>Sanction/Permission</t>
  </si>
  <si>
    <t>Patent/License</t>
  </si>
  <si>
    <t>Designation</t>
  </si>
  <si>
    <t>Registration</t>
  </si>
  <si>
    <t>Test/Inspection</t>
  </si>
  <si>
    <t>cation/Delivery</t>
  </si>
  <si>
    <t>Complaint filing</t>
  </si>
  <si>
    <t>Others</t>
  </si>
  <si>
    <t>2007</t>
  </si>
  <si>
    <t>2008</t>
  </si>
  <si>
    <t>Source : Civil Affairs Cadastral Department</t>
  </si>
  <si>
    <t>Source : Civil Affairs Cadastral Department</t>
  </si>
  <si>
    <t xml:space="preserve">PUBLIC ADMINISTRATION AND JUSTICE  </t>
  </si>
  <si>
    <r>
      <t xml:space="preserve">9-1. </t>
    </r>
    <r>
      <rPr>
        <b/>
        <sz val="18"/>
        <rFont val="바탕"/>
        <family val="1"/>
      </rPr>
      <t>민원서류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처리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종류별</t>
    </r>
    <r>
      <rPr>
        <b/>
        <sz val="18"/>
        <rFont val="Times New Roman"/>
        <family val="1"/>
      </rPr>
      <t>)</t>
    </r>
  </si>
  <si>
    <t>9-1. Handling of Civil Request Documents by Type</t>
  </si>
  <si>
    <r>
      <rPr>
        <sz val="11"/>
        <color indexed="8"/>
        <rFont val="바탕"/>
        <family val="1"/>
      </rPr>
      <t>유기한</t>
    </r>
  </si>
  <si>
    <r>
      <rPr>
        <sz val="11"/>
        <color indexed="8"/>
        <rFont val="바탕"/>
        <family val="1"/>
      </rPr>
      <t>창구즉결</t>
    </r>
  </si>
  <si>
    <r>
      <rPr>
        <sz val="11"/>
        <color indexed="8"/>
        <rFont val="바탕"/>
        <family val="1"/>
      </rPr>
      <t>전화민원</t>
    </r>
  </si>
  <si>
    <r>
      <rPr>
        <sz val="11"/>
        <color indexed="8"/>
        <rFont val="바탕"/>
        <family val="1"/>
      </rPr>
      <t>민원우편</t>
    </r>
  </si>
  <si>
    <r>
      <rPr>
        <sz val="11"/>
        <color indexed="8"/>
        <rFont val="바탕"/>
        <family val="1"/>
      </rPr>
      <t>생활민원</t>
    </r>
  </si>
  <si>
    <r>
      <t>FAX</t>
    </r>
    <r>
      <rPr>
        <sz val="11"/>
        <color indexed="8"/>
        <rFont val="바탕"/>
        <family val="1"/>
      </rPr>
      <t>민원</t>
    </r>
  </si>
  <si>
    <r>
      <rPr>
        <sz val="11"/>
        <color indexed="8"/>
        <rFont val="바탕"/>
        <family val="1"/>
      </rPr>
      <t>여권민원</t>
    </r>
  </si>
  <si>
    <t>Limited civil appeal</t>
  </si>
  <si>
    <t>Prompt decision</t>
  </si>
  <si>
    <t>Telephone civil  appeal</t>
  </si>
  <si>
    <t>Mail civil  appeal</t>
  </si>
  <si>
    <t>Living civil  appeal</t>
  </si>
  <si>
    <t>FAX civil appeal</t>
  </si>
  <si>
    <t>Passport service</t>
  </si>
  <si>
    <r>
      <t xml:space="preserve">10. </t>
    </r>
    <r>
      <rPr>
        <b/>
        <sz val="18"/>
        <rFont val="바탕"/>
        <family val="1"/>
      </rPr>
      <t>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</t>
    </r>
  </si>
  <si>
    <t>10. Passport Issues</t>
  </si>
  <si>
    <t>Unit :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</si>
  <si>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</si>
  <si>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</si>
  <si>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</si>
  <si>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</si>
  <si>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> 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</si>
  <si>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> </t>
    </r>
  </si>
  <si>
    <t>Year
Month</t>
  </si>
  <si>
    <t>By gender</t>
  </si>
  <si>
    <t>By purpose</t>
  </si>
  <si>
    <t>By period</t>
  </si>
  <si>
    <t>By age-group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</si>
  <si>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</si>
  <si>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</si>
  <si>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관용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</si>
  <si>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</si>
  <si>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여행증명</t>
    </r>
  </si>
  <si>
    <r>
      <t>1</t>
    </r>
    <r>
      <rPr>
        <sz val="11"/>
        <color indexed="8"/>
        <rFont val="바탕"/>
        <family val="1"/>
      </rPr>
      <t>년단수</t>
    </r>
  </si>
  <si>
    <r>
      <t>5</t>
    </r>
    <r>
      <rPr>
        <sz val="11"/>
        <color indexed="8"/>
        <rFont val="바탕"/>
        <family val="1"/>
      </rPr>
      <t>년미만복수</t>
    </r>
  </si>
  <si>
    <r>
      <t>5</t>
    </r>
    <r>
      <rPr>
        <sz val="11"/>
        <color indexed="8"/>
        <rFont val="바탕"/>
        <family val="1"/>
      </rPr>
      <t>년복수</t>
    </r>
  </si>
  <si>
    <r>
      <t>10</t>
    </r>
    <r>
      <rPr>
        <sz val="11"/>
        <color indexed="8"/>
        <rFont val="바탕"/>
        <family val="1"/>
      </rPr>
      <t>년복수</t>
    </r>
  </si>
  <si>
    <r>
      <t>20</t>
    </r>
    <r>
      <rPr>
        <sz val="11"/>
        <color indexed="8"/>
        <rFont val="바탕"/>
        <family val="1"/>
      </rPr>
      <t>이하</t>
    </r>
  </si>
  <si>
    <t>21~30</t>
  </si>
  <si>
    <t>31~40</t>
  </si>
  <si>
    <t>41~50</t>
  </si>
  <si>
    <t>51~60</t>
  </si>
  <si>
    <r>
      <t>61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</si>
  <si>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t>Travel</t>
  </si>
  <si>
    <t>One year</t>
  </si>
  <si>
    <t>upder 5year</t>
  </si>
  <si>
    <t xml:space="preserve">5 year </t>
  </si>
  <si>
    <t>10 year</t>
  </si>
  <si>
    <t>Under 20</t>
  </si>
  <si>
    <t>61 years</t>
  </si>
  <si>
    <t>Femle</t>
  </si>
  <si>
    <t>Official</t>
  </si>
  <si>
    <t>certification</t>
  </si>
  <si>
    <t>(single)</t>
  </si>
  <si>
    <t>(multiple)</t>
  </si>
  <si>
    <t xml:space="preserve"> years old</t>
  </si>
  <si>
    <t>and over</t>
  </si>
  <si>
    <t>2007</t>
  </si>
  <si>
    <t>2008</t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</si>
  <si>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</si>
  <si>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</si>
  <si>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</si>
  <si>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</si>
  <si>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</si>
  <si>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</si>
  <si>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</si>
  <si>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</si>
  <si>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</si>
  <si>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>May</t>
  </si>
  <si>
    <t>6월</t>
  </si>
  <si>
    <t>Jun.</t>
  </si>
  <si>
    <t>7월</t>
  </si>
  <si>
    <t>Jul.</t>
  </si>
  <si>
    <t>8월</t>
  </si>
  <si>
    <t>Aug.</t>
  </si>
  <si>
    <t>9월</t>
  </si>
  <si>
    <t>Sept.</t>
  </si>
  <si>
    <t>10월</t>
  </si>
  <si>
    <t>Oct.</t>
  </si>
  <si>
    <t>11월</t>
  </si>
  <si>
    <t>Nov.</t>
  </si>
  <si>
    <t>12월</t>
  </si>
  <si>
    <t>Dec.</t>
  </si>
  <si>
    <t>Source : Civil Affairs Cadastral Department</t>
  </si>
  <si>
    <t>operation</t>
  </si>
  <si>
    <t>Management and</t>
  </si>
  <si>
    <t>관리</t>
  </si>
  <si>
    <t>운영직</t>
  </si>
  <si>
    <t>term</t>
  </si>
  <si>
    <t>Fixed-</t>
  </si>
  <si>
    <r>
      <t xml:space="preserve">       2) </t>
    </r>
    <r>
      <rPr>
        <sz val="9"/>
        <rFont val="바탕"/>
        <family val="1"/>
      </rPr>
      <t>기타중앙직속기관에서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본청은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, ( )</t>
    </r>
    <r>
      <rPr>
        <sz val="9"/>
        <rFont val="바탕"/>
        <family val="1"/>
      </rPr>
      <t>안에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기입하고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주석표기</t>
    </r>
  </si>
  <si>
    <r>
      <t xml:space="preserve">       3) </t>
    </r>
    <r>
      <rPr>
        <sz val="9"/>
        <rFont val="바탕"/>
        <family val="1"/>
      </rPr>
      <t>신문사는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종합일간신문사에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</si>
  <si>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4) 2019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부터는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해양경찰서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수치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</si>
  <si>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</si>
  <si>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t>16. 공공행정 및 사법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</si>
  <si>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기타는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제도개선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건의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질의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진정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</si>
  <si>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</si>
  <si>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</si>
  <si>
    <t>16. 공공행정 및 사법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</si>
  <si>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개정된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해외이주법</t>
    </r>
    <r>
      <rPr>
        <sz val="9"/>
        <rFont val="Times New Roman"/>
        <family val="1"/>
      </rPr>
      <t>(</t>
    </r>
    <r>
      <rPr>
        <sz val="9"/>
        <rFont val="바탕"/>
        <family val="1"/>
      </rPr>
      <t>법률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14406</t>
    </r>
    <r>
      <rPr>
        <sz val="9"/>
        <rFont val="바탕"/>
        <family val="1"/>
      </rPr>
      <t>호</t>
    </r>
    <r>
      <rPr>
        <sz val="9"/>
        <rFont val="Times New Roman"/>
        <family val="1"/>
      </rPr>
      <t>, ‘16.12.20.</t>
    </r>
    <r>
      <rPr>
        <sz val="9"/>
        <rFont val="바탕"/>
        <family val="1"/>
      </rPr>
      <t>공포</t>
    </r>
    <r>
      <rPr>
        <sz val="9"/>
        <rFont val="Times New Roman"/>
        <family val="1"/>
      </rPr>
      <t>, ’17.12.21.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해외이주법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여권법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시행령에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‘17.12.21.</t>
    </r>
    <r>
      <rPr>
        <sz val="9"/>
        <rFont val="바탕"/>
        <family val="1"/>
      </rPr>
      <t>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거주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여권제도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폐지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</si>
  <si>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</si>
  <si>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</si>
  <si>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</si>
  <si>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PUBLIC ADMINISTRATION AND JUSTICE</t>
  </si>
  <si>
    <t>PUBLIC ADMINISTRATION AND JUSTICE</t>
  </si>
  <si>
    <r>
      <t xml:space="preserve">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국가화재분류체계</t>
    </r>
    <r>
      <rPr>
        <sz val="9"/>
        <color indexed="8"/>
        <rFont val="Times New Roman"/>
        <family val="1"/>
      </rPr>
      <t xml:space="preserve">(2007.1) </t>
    </r>
    <r>
      <rPr>
        <sz val="9"/>
        <color indexed="8"/>
        <rFont val="바탕"/>
        <family val="1"/>
      </rPr>
      <t>변경</t>
    </r>
    <r>
      <rPr>
        <sz val="9"/>
        <color indexed="8"/>
        <rFont val="Times New Roman"/>
        <family val="1"/>
      </rPr>
      <t xml:space="preserve">. </t>
    </r>
    <r>
      <rPr>
        <sz val="9"/>
        <color indexed="8"/>
        <rFont val="바탕"/>
        <family val="1"/>
      </rPr>
      <t>쓰레기소각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음식물조리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빨래삼기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전기스파크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등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오인처리를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화재에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</t>
    </r>
  </si>
  <si>
    <r>
      <t xml:space="preserve">          1) </t>
    </r>
    <r>
      <rPr>
        <sz val="9"/>
        <color indexed="8"/>
        <rFont val="바탕"/>
        <family val="1"/>
      </rPr>
      <t>연구</t>
    </r>
    <r>
      <rPr>
        <sz val="9"/>
        <color indexed="8"/>
        <rFont val="Times New Roman"/>
        <family val="1"/>
      </rPr>
      <t xml:space="preserve">· </t>
    </r>
    <r>
      <rPr>
        <sz val="9"/>
        <color indexed="8"/>
        <rFont val="바탕"/>
        <family val="1"/>
      </rPr>
      <t>학원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운동시설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동식물시설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자동차시설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기타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비주거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시설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</si>
  <si>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보령소방서</t>
    </r>
  </si>
  <si>
    <t>의료</t>
  </si>
  <si>
    <t>시설</t>
  </si>
  <si>
    <t>Medical</t>
  </si>
  <si>
    <t xml:space="preserve"> facility </t>
  </si>
  <si>
    <r>
      <t>(</t>
    </r>
    <r>
      <rPr>
        <sz val="11"/>
        <color indexed="8"/>
        <rFont val="바탕"/>
        <family val="1"/>
      </rPr>
      <t>가스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>)</t>
    </r>
  </si>
  <si>
    <t>Note: According to the revised classifications for fire (Jan. 2007), fire occurrences include trash burning, cooking, electrical spark, etc.</t>
  </si>
  <si>
    <t xml:space="preserve">           Including research·learning, sports, animal and vegetation-related, automobile-related, and other non-residential facilities</t>
  </si>
  <si>
    <t>PUBLIC ADMINISTRATION AND JUSTICE</t>
  </si>
  <si>
    <r>
      <rPr>
        <sz val="11"/>
        <color indexed="8"/>
        <rFont val="바탕"/>
        <family val="1"/>
      </rPr>
      <t>특수소방차</t>
    </r>
    <r>
      <rPr>
        <sz val="11"/>
        <color indexed="8"/>
        <rFont val="Times New Roman"/>
        <family val="1"/>
      </rPr>
      <t xml:space="preserve">  Special fire vehicle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</si>
  <si>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대</t>
    </r>
  </si>
  <si>
    <t>16. 공공행정 및 사법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</si>
  <si>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</si>
  <si>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</si>
  <si>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신고건수</t>
    </r>
  </si>
  <si>
    <r>
      <rPr>
        <sz val="11"/>
        <color indexed="8"/>
        <rFont val="바탕"/>
        <family val="1"/>
      </rPr>
      <t>이송건수</t>
    </r>
  </si>
  <si>
    <r>
      <rPr>
        <sz val="11"/>
        <color indexed="8"/>
        <rFont val="바탕"/>
        <family val="1"/>
      </rPr>
      <t>구급환자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유형별</t>
    </r>
  </si>
  <si>
    <r>
      <rPr>
        <sz val="11"/>
        <color indexed="8"/>
        <rFont val="바탕"/>
        <family val="1"/>
      </rPr>
      <t>이송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병원별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</si>
  <si>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Diseases</t>
    </r>
  </si>
  <si>
    <r>
      <rPr>
        <sz val="11"/>
        <color indexed="8"/>
        <rFont val="바탕"/>
        <family val="1"/>
      </rPr>
      <t>교통사고</t>
    </r>
  </si>
  <si>
    <r>
      <rPr>
        <sz val="11"/>
        <color indexed="8"/>
        <rFont val="바탕"/>
        <family val="1"/>
      </rPr>
      <t>사고부상</t>
    </r>
    <r>
      <rPr>
        <sz val="11"/>
        <color indexed="8"/>
        <rFont val="Times New Roman"/>
        <family val="1"/>
      </rPr>
      <t xml:space="preserve"> Wounded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</si>
  <si>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</si>
  <si>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일반병원</t>
    </r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</si>
  <si>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</si>
  <si>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</si>
  <si>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고협압</t>
    </r>
  </si>
  <si>
    <r>
      <rPr>
        <sz val="11"/>
        <color indexed="8"/>
        <rFont val="바탕"/>
        <family val="1"/>
      </rPr>
      <t>당뇨</t>
    </r>
  </si>
  <si>
    <r>
      <rPr>
        <sz val="11"/>
        <color indexed="8"/>
        <rFont val="바탕"/>
        <family val="1"/>
      </rPr>
      <t>추락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낙상</t>
    </r>
  </si>
  <si>
    <r>
      <rPr>
        <sz val="11"/>
        <color indexed="8"/>
        <rFont val="바탕"/>
        <family val="1"/>
      </rPr>
      <t>둔상</t>
    </r>
  </si>
  <si>
    <r>
      <rPr>
        <sz val="11"/>
        <color indexed="8"/>
        <rFont val="바탕"/>
        <family val="1"/>
      </rPr>
      <t>웅천읍</t>
    </r>
  </si>
  <si>
    <r>
      <rPr>
        <sz val="11"/>
        <color indexed="8"/>
        <rFont val="바탕"/>
        <family val="1"/>
      </rPr>
      <t>주포면</t>
    </r>
  </si>
  <si>
    <r>
      <rPr>
        <sz val="11"/>
        <color indexed="8"/>
        <rFont val="바탕"/>
        <family val="1"/>
      </rPr>
      <t>주교면</t>
    </r>
  </si>
  <si>
    <r>
      <rPr>
        <sz val="11"/>
        <color indexed="8"/>
        <rFont val="바탕"/>
        <family val="1"/>
      </rPr>
      <t>오천면</t>
    </r>
  </si>
  <si>
    <r>
      <rPr>
        <sz val="11"/>
        <color indexed="8"/>
        <rFont val="바탕"/>
        <family val="1"/>
      </rPr>
      <t>천북면</t>
    </r>
  </si>
  <si>
    <r>
      <rPr>
        <sz val="11"/>
        <color indexed="8"/>
        <rFont val="바탕"/>
        <family val="1"/>
      </rPr>
      <t>청소면</t>
    </r>
  </si>
  <si>
    <r>
      <rPr>
        <sz val="11"/>
        <color indexed="8"/>
        <rFont val="바탕"/>
        <family val="1"/>
      </rPr>
      <t>청라면</t>
    </r>
  </si>
  <si>
    <r>
      <rPr>
        <sz val="11"/>
        <color indexed="8"/>
        <rFont val="바탕"/>
        <family val="1"/>
      </rPr>
      <t>남포면</t>
    </r>
  </si>
  <si>
    <r>
      <rPr>
        <sz val="11"/>
        <color indexed="8"/>
        <rFont val="바탕"/>
        <family val="1"/>
      </rPr>
      <t>주산면</t>
    </r>
  </si>
  <si>
    <r>
      <rPr>
        <sz val="11"/>
        <color indexed="8"/>
        <rFont val="바탕"/>
        <family val="1"/>
      </rPr>
      <t>미산면</t>
    </r>
  </si>
  <si>
    <r>
      <rPr>
        <sz val="11"/>
        <color indexed="8"/>
        <rFont val="바탕"/>
        <family val="1"/>
      </rPr>
      <t>성주면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</si>
  <si>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</si>
  <si>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</si>
  <si>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</si>
  <si>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</si>
  <si>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</si>
  <si>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</si>
  <si>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출동건수</t>
    </r>
  </si>
  <si>
    <r>
      <rPr>
        <sz val="11"/>
        <color indexed="8"/>
        <rFont val="바탕"/>
        <family val="1"/>
      </rPr>
      <t>구조</t>
    </r>
    <r>
      <rPr>
        <sz val="11"/>
        <color indexed="8"/>
        <rFont val="Times New Roman"/>
        <family val="1"/>
      </rPr>
      <t xml:space="preserve"> ( </t>
    </r>
    <r>
      <rPr>
        <sz val="11"/>
        <color indexed="8"/>
        <rFont val="바탕"/>
        <family val="1"/>
      </rPr>
      <t>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리</t>
    </r>
    <r>
      <rPr>
        <sz val="11"/>
        <color indexed="8"/>
        <rFont val="Times New Roman"/>
        <family val="1"/>
      </rPr>
      <t xml:space="preserve"> ) </t>
    </r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</si>
  <si>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조
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원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 xml:space="preserve">)
Lives saved </t>
    </r>
  </si>
  <si>
    <r>
      <rPr>
        <sz val="11"/>
        <color indexed="8"/>
        <rFont val="바탕"/>
        <family val="1"/>
      </rPr>
      <t>미처리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바탕"/>
        <family val="1"/>
      </rPr>
      <t>자체처리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허위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)
Unaccounted cases </t>
    </r>
  </si>
  <si>
    <r>
      <rPr>
        <sz val="11"/>
        <color indexed="8"/>
        <rFont val="바탕"/>
        <family val="1"/>
      </rPr>
      <t>사고종별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구조인원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 xml:space="preserve">)     </t>
    </r>
  </si>
  <si>
    <r>
      <rPr>
        <sz val="11"/>
        <color indexed="8"/>
        <rFont val="바탕"/>
        <family val="1"/>
      </rPr>
      <t>인명구조</t>
    </r>
  </si>
  <si>
    <r>
      <rPr>
        <sz val="11"/>
        <color indexed="8"/>
        <rFont val="바탕"/>
        <family val="1"/>
      </rPr>
      <t>안전조치</t>
    </r>
  </si>
  <si>
    <t>기  타</t>
  </si>
  <si>
    <t>화  재</t>
  </si>
  <si>
    <r>
      <rPr>
        <sz val="11"/>
        <color indexed="8"/>
        <rFont val="바탕"/>
        <family val="1"/>
      </rPr>
      <t>수난사고</t>
    </r>
  </si>
  <si>
    <r>
      <rPr>
        <sz val="11"/>
        <color indexed="8"/>
        <rFont val="바탕"/>
        <family val="1"/>
      </rPr>
      <t>기계사고</t>
    </r>
  </si>
  <si>
    <r>
      <rPr>
        <sz val="11"/>
        <color indexed="8"/>
        <rFont val="바탕"/>
        <family val="1"/>
      </rPr>
      <t>승강기</t>
    </r>
  </si>
  <si>
    <r>
      <rPr>
        <sz val="11"/>
        <color indexed="8"/>
        <rFont val="바탕"/>
        <family val="1"/>
      </rPr>
      <t>산악사고</t>
    </r>
  </si>
  <si>
    <r>
      <rPr>
        <sz val="11"/>
        <color indexed="8"/>
        <rFont val="바탕"/>
        <family val="1"/>
      </rPr>
      <t>갇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힘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</si>
  <si>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</si>
  <si>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웅천읍</t>
    </r>
  </si>
  <si>
    <r>
      <rPr>
        <sz val="11"/>
        <color indexed="8"/>
        <rFont val="바탕"/>
        <family val="1"/>
      </rPr>
      <t>주포면</t>
    </r>
  </si>
  <si>
    <r>
      <rPr>
        <sz val="11"/>
        <color indexed="8"/>
        <rFont val="바탕"/>
        <family val="1"/>
      </rPr>
      <t>천북면</t>
    </r>
  </si>
  <si>
    <r>
      <rPr>
        <sz val="11"/>
        <color indexed="8"/>
        <rFont val="바탕"/>
        <family val="1"/>
      </rPr>
      <t>청소면</t>
    </r>
  </si>
  <si>
    <r>
      <rPr>
        <sz val="11"/>
        <color indexed="8"/>
        <rFont val="바탕"/>
        <family val="1"/>
      </rPr>
      <t>청라면</t>
    </r>
  </si>
  <si>
    <r>
      <rPr>
        <sz val="11"/>
        <color indexed="8"/>
        <rFont val="바탕"/>
        <family val="1"/>
      </rPr>
      <t>남포면</t>
    </r>
  </si>
  <si>
    <r>
      <rPr>
        <sz val="11"/>
        <color indexed="8"/>
        <rFont val="바탕"/>
        <family val="1"/>
      </rPr>
      <t>성주면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</si>
  <si>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</si>
  <si>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</si>
  <si>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</si>
  <si>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</si>
  <si>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안전총괄과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</si>
  <si>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</si>
  <si>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 ha, </t>
    </r>
    <r>
      <rPr>
        <sz val="10"/>
        <rFont val="바탕"/>
        <family val="1"/>
      </rPr>
      <t>천원</t>
    </r>
  </si>
  <si>
    <t>Note: 1) Casualty includes ‘Death’, ‘Missing’ and ‘Injury’.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</si>
  <si>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</si>
  <si>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>:</t>
    </r>
    <r>
      <rPr>
        <sz val="10"/>
        <rFont val="바탕"/>
        <family val="1"/>
      </rPr>
      <t>개소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</si>
  <si>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보령소방서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</si>
  <si>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</si>
  <si>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</si>
  <si>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옥외탱크</t>
    </r>
  </si>
  <si>
    <r>
      <rPr>
        <sz val="11"/>
        <color indexed="8"/>
        <rFont val="바탕"/>
        <family val="1"/>
      </rPr>
      <t>지하탱크</t>
    </r>
  </si>
  <si>
    <t xml:space="preserve">Note: ‘Accident’ per ten thousand vehicles refers to the statistics of traffic affairs in the KNPA website, ‘Death’ and ‘Injury’ per hundred thousand persons use the statistics of registered population.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</si>
  <si>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보령경찰서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</si>
  <si>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대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</si>
  <si>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Total</t>
    </r>
  </si>
  <si>
    <r>
      <rPr>
        <sz val="11"/>
        <rFont val="바탕"/>
        <family val="1"/>
      </rPr>
      <t>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령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시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</si>
  <si>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</si>
  <si>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</si>
  <si>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</si>
  <si>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</si>
  <si>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</si>
  <si>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</si>
  <si>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</si>
  <si>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</si>
  <si>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t>-</t>
  </si>
  <si>
    <t>-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</si>
  <si>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</si>
  <si>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Jupo-myeon</t>
  </si>
  <si>
    <t>Jugyo-myeon</t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</si>
  <si>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 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</si>
  <si>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</si>
  <si>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Cheongna-myeon</t>
  </si>
  <si>
    <t>Misan-myeon</t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</si>
  <si>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</si>
  <si>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t>Daecheon1-dong</t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</si>
  <si>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</si>
  <si>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</si>
  <si>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</si>
  <si>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t xml:space="preserve"> - </t>
  </si>
  <si>
    <t>박람회지원단</t>
  </si>
  <si>
    <t>임기제</t>
  </si>
  <si>
    <t>Fixed-term</t>
  </si>
  <si>
    <t>(General)</t>
  </si>
  <si>
    <t>Exhibition Support Dep.</t>
  </si>
  <si>
    <t>(General)</t>
  </si>
  <si>
    <t>충남체전준비단</t>
  </si>
  <si>
    <t>원산도출장소</t>
  </si>
  <si>
    <t>Wonsando Branch Office</t>
  </si>
  <si>
    <t>Chungcheongnam-do, Athletic Tournament Committee</t>
  </si>
  <si>
    <t>Publicity media Dep.</t>
  </si>
  <si>
    <t>Culture Saemaeul Dep.</t>
  </si>
  <si>
    <r>
      <rPr>
        <sz val="12"/>
        <color indexed="8"/>
        <rFont val="바탕"/>
        <family val="1"/>
      </rPr>
      <t>본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바탕"/>
        <family val="1"/>
      </rPr>
      <t xml:space="preserve">청
</t>
    </r>
    <r>
      <rPr>
        <sz val="12"/>
        <color indexed="8"/>
        <rFont val="Times New Roman"/>
        <family val="1"/>
      </rPr>
      <t>Head office</t>
    </r>
  </si>
  <si>
    <r>
      <rPr>
        <sz val="12"/>
        <color indexed="8"/>
        <rFont val="바탕"/>
        <family val="1"/>
      </rPr>
      <t xml:space="preserve">직속기관
</t>
    </r>
    <r>
      <rPr>
        <sz val="12"/>
        <color indexed="8"/>
        <rFont val="Times New Roman"/>
        <family val="1"/>
      </rPr>
      <t>Direct agencies</t>
    </r>
  </si>
  <si>
    <r>
      <rPr>
        <sz val="12"/>
        <color indexed="8"/>
        <rFont val="바탕"/>
        <family val="1"/>
      </rPr>
      <t>사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바탕"/>
        <family val="1"/>
      </rPr>
      <t>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바탕"/>
        <family val="1"/>
      </rPr>
      <t xml:space="preserve">소
</t>
    </r>
    <r>
      <rPr>
        <sz val="12"/>
        <color indexed="8"/>
        <rFont val="Times New Roman"/>
        <family val="1"/>
      </rPr>
      <t>Affiliated agencies</t>
    </r>
  </si>
  <si>
    <t>2. Civil Servant in Head Office &amp; Agencies Authorized (2-2)</t>
  </si>
  <si>
    <t>2. Civil Servant in Head Office &amp; Agencies Authorized (2-1)</t>
  </si>
  <si>
    <t>7. Civil Servants Retirement by Cause</t>
  </si>
  <si>
    <t>연구직</t>
  </si>
  <si>
    <t>service</t>
  </si>
  <si>
    <t>Instruction</t>
  </si>
  <si>
    <r>
      <t xml:space="preserve">8. </t>
    </r>
    <r>
      <rPr>
        <b/>
        <sz val="18"/>
        <rFont val="바탕"/>
        <family val="1"/>
      </rPr>
      <t>관내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관공서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주요기관</t>
    </r>
    <r>
      <rPr>
        <b/>
        <sz val="18"/>
        <rFont val="Times New Roman"/>
        <family val="1"/>
      </rPr>
      <t>(2-1)</t>
    </r>
  </si>
  <si>
    <r>
      <t xml:space="preserve">8. </t>
    </r>
    <r>
      <rPr>
        <b/>
        <sz val="18"/>
        <rFont val="바탕"/>
        <family val="1"/>
      </rPr>
      <t>관내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관공서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주요기관</t>
    </r>
    <r>
      <rPr>
        <b/>
        <sz val="18"/>
        <rFont val="Times New Roman"/>
        <family val="1"/>
      </rPr>
      <t>(2-2)</t>
    </r>
  </si>
  <si>
    <t>8. Government and Public Offices
and Major Organizations (2-1)</t>
  </si>
  <si>
    <t>8. Government and Public Offices
and Major Organizations (2-2)</t>
  </si>
  <si>
    <t xml:space="preserve">Unit : case, thousand won, Person 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</si>
  <si>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국가화재분류체계</t>
    </r>
    <r>
      <rPr>
        <sz val="9"/>
        <rFont val="Times New Roman"/>
        <family val="1"/>
      </rPr>
      <t xml:space="preserve">(2007.1)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. </t>
    </r>
    <r>
      <rPr>
        <sz val="9"/>
        <rFont val="바탕"/>
        <family val="1"/>
      </rPr>
      <t>쓰레기소각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음식물조리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빨래삼기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전기스파크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오인처리를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화재에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</si>
  <si>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보령소방서</t>
    </r>
  </si>
  <si>
    <t>storage facility</t>
  </si>
  <si>
    <t>Entertainment</t>
  </si>
  <si>
    <t>service facilities</t>
  </si>
  <si>
    <t>Hazardous material storage and process facility</t>
  </si>
  <si>
    <t>Unit : ha, thousnd won</t>
  </si>
  <si>
    <t>Amount of
damage</t>
  </si>
  <si>
    <t>Amount of
damage</t>
  </si>
  <si>
    <t>Amount of
damage</t>
  </si>
  <si>
    <t>Amount of
damage</t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</si>
  <si>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</si>
  <si>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</si>
  <si>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</si>
  <si>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</si>
  <si>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특수소방차</t>
    </r>
    <r>
      <rPr>
        <sz val="11"/>
        <color indexed="8"/>
        <rFont val="Times New Roman"/>
        <family val="1"/>
      </rPr>
      <t xml:space="preserve">  Special fire vehicle</t>
    </r>
  </si>
  <si>
    <r>
      <rPr>
        <sz val="11"/>
        <color indexed="8"/>
        <rFont val="바탕"/>
        <family val="1"/>
      </rPr>
      <t>행정차</t>
    </r>
    <r>
      <rPr>
        <sz val="11"/>
        <color indexed="8"/>
        <rFont val="Times New Roman"/>
        <family val="1"/>
      </rPr>
      <t xml:space="preserve">  Official duty car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</si>
  <si>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 Others</t>
    </r>
  </si>
  <si>
    <r>
      <rPr>
        <sz val="11"/>
        <color indexed="8"/>
        <rFont val="바탕"/>
        <family val="1"/>
      </rPr>
      <t xml:space="preserve">고가차
</t>
    </r>
    <r>
      <rPr>
        <sz val="11"/>
        <color indexed="8"/>
        <rFont val="Times New Roman"/>
        <family val="1"/>
      </rPr>
      <t>Aerial ladder truck</t>
    </r>
  </si>
  <si>
    <r>
      <rPr>
        <sz val="11"/>
        <color indexed="8"/>
        <rFont val="바탕"/>
        <family val="1"/>
      </rPr>
      <t xml:space="preserve">굴절차
</t>
    </r>
    <r>
      <rPr>
        <sz val="11"/>
        <color indexed="8"/>
        <rFont val="Times New Roman"/>
        <family val="1"/>
      </rPr>
      <t>Aerial ladder platform</t>
    </r>
  </si>
  <si>
    <r>
      <rPr>
        <sz val="11"/>
        <color indexed="8"/>
        <rFont val="바탕"/>
        <family val="1"/>
      </rPr>
      <t>방수탑차</t>
    </r>
    <r>
      <rPr>
        <sz val="11"/>
        <color indexed="8"/>
        <rFont val="Times New Roman"/>
        <family val="1"/>
      </rPr>
      <t xml:space="preserve"> Drainage truck</t>
    </r>
  </si>
  <si>
    <r>
      <rPr>
        <sz val="11"/>
        <color indexed="8"/>
        <rFont val="바탕"/>
        <family val="1"/>
      </rPr>
      <t xml:space="preserve">화학차
</t>
    </r>
    <r>
      <rPr>
        <sz val="11"/>
        <color indexed="8"/>
        <rFont val="Times New Roman"/>
        <family val="1"/>
      </rPr>
      <t>Chemical truck</t>
    </r>
  </si>
  <si>
    <r>
      <rPr>
        <sz val="11"/>
        <color indexed="8"/>
        <rFont val="바탕"/>
        <family val="1"/>
      </rPr>
      <t xml:space="preserve">배연차
</t>
    </r>
    <r>
      <rPr>
        <sz val="11"/>
        <color indexed="8"/>
        <rFont val="Times New Roman"/>
        <family val="1"/>
      </rPr>
      <t>Exha-ust truck</t>
    </r>
  </si>
  <si>
    <r>
      <rPr>
        <sz val="11"/>
        <color indexed="8"/>
        <rFont val="바탕"/>
        <family val="1"/>
      </rPr>
      <t xml:space="preserve">구조
공작차
</t>
    </r>
    <r>
      <rPr>
        <sz val="11"/>
        <color indexed="8"/>
        <rFont val="Times New Roman"/>
        <family val="1"/>
      </rPr>
      <t>Rescue
vehicle</t>
    </r>
  </si>
  <si>
    <r>
      <rPr>
        <sz val="11"/>
        <color indexed="8"/>
        <rFont val="바탕"/>
        <family val="1"/>
      </rPr>
      <t xml:space="preserve">제독차
</t>
    </r>
    <r>
      <rPr>
        <sz val="11"/>
        <color indexed="8"/>
        <rFont val="Times New Roman"/>
        <family val="1"/>
      </rPr>
      <t>Detoxication</t>
    </r>
  </si>
  <si>
    <r>
      <rPr>
        <sz val="11"/>
        <color indexed="8"/>
        <rFont val="바탕"/>
        <family val="1"/>
      </rPr>
      <t>조명차</t>
    </r>
    <r>
      <rPr>
        <sz val="11"/>
        <color indexed="8"/>
        <rFont val="Times New Roman"/>
        <family val="1"/>
      </rPr>
      <t xml:space="preserve">·
</t>
    </r>
    <r>
      <rPr>
        <sz val="11"/>
        <color indexed="8"/>
        <rFont val="바탕"/>
        <family val="1"/>
      </rPr>
      <t xml:space="preserve">조연차
</t>
    </r>
    <r>
      <rPr>
        <sz val="11"/>
        <color indexed="8"/>
        <rFont val="Times New Roman"/>
        <family val="1"/>
      </rPr>
      <t xml:space="preserve"> Flood-light truck</t>
    </r>
  </si>
  <si>
    <r>
      <rPr>
        <sz val="11"/>
        <color indexed="8"/>
        <rFont val="바탕"/>
        <family val="1"/>
      </rPr>
      <t xml:space="preserve">구조
버스
</t>
    </r>
    <r>
      <rPr>
        <sz val="11"/>
        <color indexed="8"/>
        <rFont val="Times New Roman"/>
        <family val="1"/>
      </rPr>
      <t xml:space="preserve"> Rescue bus</t>
    </r>
  </si>
  <si>
    <r>
      <rPr>
        <sz val="11"/>
        <color indexed="8"/>
        <rFont val="바탕"/>
        <family val="1"/>
      </rPr>
      <t>펌프차</t>
    </r>
    <r>
      <rPr>
        <sz val="11"/>
        <color indexed="8"/>
        <rFont val="Times New Roman"/>
        <family val="1"/>
      </rPr>
      <t xml:space="preserve">  Pumper</t>
    </r>
  </si>
  <si>
    <r>
      <rPr>
        <sz val="11"/>
        <color indexed="8"/>
        <rFont val="바탕"/>
        <family val="1"/>
      </rPr>
      <t xml:space="preserve">물탱크차
</t>
    </r>
    <r>
      <rPr>
        <sz val="11"/>
        <color indexed="8"/>
        <rFont val="Times New Roman"/>
        <family val="1"/>
      </rPr>
      <t>Water tank truck</t>
    </r>
  </si>
  <si>
    <r>
      <rPr>
        <sz val="11"/>
        <color indexed="8"/>
        <rFont val="바탕"/>
        <family val="1"/>
      </rPr>
      <t>구급차</t>
    </r>
    <r>
      <rPr>
        <sz val="11"/>
        <color indexed="8"/>
        <rFont val="Times New Roman"/>
        <family val="1"/>
      </rPr>
      <t xml:space="preserve"> Ambulance</t>
    </r>
  </si>
  <si>
    <r>
      <rPr>
        <sz val="11"/>
        <color indexed="8"/>
        <rFont val="바탕"/>
        <family val="1"/>
      </rPr>
      <t xml:space="preserve">지휘차
</t>
    </r>
    <r>
      <rPr>
        <sz val="11"/>
        <color indexed="8"/>
        <rFont val="Times New Roman"/>
        <family val="1"/>
      </rPr>
      <t xml:space="preserve"> Fire command vehicle</t>
    </r>
  </si>
  <si>
    <r>
      <rPr>
        <sz val="11"/>
        <color indexed="8"/>
        <rFont val="바탕"/>
        <family val="1"/>
      </rPr>
      <t xml:space="preserve">재난
지원차
</t>
    </r>
    <r>
      <rPr>
        <sz val="11"/>
        <color indexed="8"/>
        <rFont val="Times New Roman"/>
        <family val="1"/>
      </rPr>
      <t xml:space="preserve"> Disaster support car</t>
    </r>
  </si>
  <si>
    <r>
      <rPr>
        <sz val="11"/>
        <color indexed="8"/>
        <rFont val="바탕"/>
        <family val="1"/>
      </rPr>
      <t xml:space="preserve">홍보차
</t>
    </r>
    <r>
      <rPr>
        <sz val="11"/>
        <color indexed="8"/>
        <rFont val="Times New Roman"/>
        <family val="1"/>
      </rPr>
      <t>Publicity car</t>
    </r>
  </si>
  <si>
    <r>
      <rPr>
        <sz val="11"/>
        <color indexed="8"/>
        <rFont val="바탕"/>
        <family val="1"/>
      </rPr>
      <t xml:space="preserve">점검차
</t>
    </r>
    <r>
      <rPr>
        <sz val="11"/>
        <color indexed="8"/>
        <rFont val="Times New Roman"/>
        <family val="1"/>
      </rPr>
      <t>Inspection car</t>
    </r>
  </si>
  <si>
    <r>
      <rPr>
        <sz val="11"/>
        <color indexed="8"/>
        <rFont val="바탕"/>
        <family val="1"/>
      </rPr>
      <t xml:space="preserve">순찰차
</t>
    </r>
    <r>
      <rPr>
        <sz val="11"/>
        <color indexed="8"/>
        <rFont val="Times New Roman"/>
        <family val="1"/>
      </rPr>
      <t>Patrol car</t>
    </r>
  </si>
  <si>
    <r>
      <rPr>
        <sz val="11"/>
        <color indexed="8"/>
        <rFont val="바탕"/>
        <family val="1"/>
      </rPr>
      <t xml:space="preserve">굴삭기
</t>
    </r>
    <r>
      <rPr>
        <sz val="11"/>
        <color indexed="8"/>
        <rFont val="Times New Roman"/>
        <family val="1"/>
      </rPr>
      <t>Exacvator</t>
    </r>
  </si>
  <si>
    <r>
      <rPr>
        <sz val="11"/>
        <color indexed="8"/>
        <rFont val="바탕"/>
        <family val="1"/>
      </rPr>
      <t xml:space="preserve">견인차
</t>
    </r>
    <r>
      <rPr>
        <sz val="11"/>
        <color indexed="8"/>
        <rFont val="Times New Roman"/>
        <family val="1"/>
      </rPr>
      <t>Wrecker</t>
    </r>
  </si>
  <si>
    <r>
      <rPr>
        <sz val="11"/>
        <color indexed="8"/>
        <rFont val="바탕"/>
        <family val="1"/>
      </rPr>
      <t xml:space="preserve">미분무
가스
소방차
</t>
    </r>
    <r>
      <rPr>
        <sz val="11"/>
        <color indexed="8"/>
        <rFont val="Times New Roman"/>
        <family val="1"/>
      </rPr>
      <t xml:space="preserve"> Atomized gas fire trucks</t>
    </r>
  </si>
  <si>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이동체험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이동정비</t>
    </r>
    <r>
      <rPr>
        <sz val="11"/>
        <color indexed="8"/>
        <rFont val="Times New Roman"/>
        <family val="1"/>
      </rPr>
      <t>)
Others</t>
    </r>
  </si>
  <si>
    <r>
      <rPr>
        <sz val="11"/>
        <color indexed="8"/>
        <rFont val="바탕"/>
        <family val="1"/>
      </rPr>
      <t xml:space="preserve">유조차
</t>
    </r>
    <r>
      <rPr>
        <sz val="11"/>
        <color indexed="8"/>
        <rFont val="Times New Roman"/>
        <family val="1"/>
      </rPr>
      <t xml:space="preserve">Oil Tank car </t>
    </r>
  </si>
  <si>
    <r>
      <rPr>
        <sz val="11"/>
        <color indexed="8"/>
        <rFont val="바탕"/>
        <family val="1"/>
      </rPr>
      <t xml:space="preserve">행정차
</t>
    </r>
    <r>
      <rPr>
        <sz val="11"/>
        <color indexed="8"/>
        <rFont val="Times New Roman"/>
        <family val="1"/>
      </rPr>
      <t>Official duty car</t>
    </r>
  </si>
  <si>
    <r>
      <rPr>
        <sz val="11"/>
        <color indexed="8"/>
        <rFont val="바탕"/>
        <family val="1"/>
      </rPr>
      <t xml:space="preserve">교육
용차
</t>
    </r>
    <r>
      <rPr>
        <sz val="11"/>
        <color indexed="8"/>
        <rFont val="Times New Roman"/>
        <family val="1"/>
      </rPr>
      <t>Educational car</t>
    </r>
  </si>
  <si>
    <r>
      <rPr>
        <sz val="11"/>
        <color indexed="8"/>
        <rFont val="바탕"/>
        <family val="1"/>
      </rPr>
      <t xml:space="preserve">이륜차
</t>
    </r>
    <r>
      <rPr>
        <sz val="11"/>
        <color indexed="8"/>
        <rFont val="Times New Roman"/>
        <family val="1"/>
      </rPr>
      <t>Two wheeled vehicle</t>
    </r>
  </si>
  <si>
    <r>
      <rPr>
        <sz val="11"/>
        <color indexed="8"/>
        <rFont val="바탕"/>
        <family val="1"/>
      </rPr>
      <t xml:space="preserve">트레일러
</t>
    </r>
    <r>
      <rPr>
        <sz val="11"/>
        <color indexed="8"/>
        <rFont val="Times New Roman"/>
        <family val="1"/>
      </rPr>
      <t>Trailer</t>
    </r>
  </si>
  <si>
    <r>
      <rPr>
        <sz val="11"/>
        <color indexed="8"/>
        <rFont val="바탕"/>
        <family val="1"/>
      </rPr>
      <t xml:space="preserve">헬기
</t>
    </r>
    <r>
      <rPr>
        <sz val="11"/>
        <color indexed="8"/>
        <rFont val="Times New Roman"/>
        <family val="1"/>
      </rPr>
      <t>Fire helicopter</t>
    </r>
  </si>
  <si>
    <r>
      <rPr>
        <sz val="11"/>
        <color indexed="8"/>
        <rFont val="바탕"/>
        <family val="1"/>
      </rPr>
      <t xml:space="preserve">소방
구조정
</t>
    </r>
    <r>
      <rPr>
        <sz val="11"/>
        <color indexed="8"/>
        <rFont val="Times New Roman"/>
        <family val="1"/>
      </rPr>
      <t xml:space="preserve"> Fire Rescue ship</t>
    </r>
  </si>
  <si>
    <r>
      <rPr>
        <sz val="11"/>
        <color indexed="8"/>
        <rFont val="바탕"/>
        <family val="1"/>
      </rPr>
      <t xml:space="preserve">내폭
</t>
    </r>
    <r>
      <rPr>
        <sz val="11"/>
        <color indexed="8"/>
        <rFont val="Times New Roman"/>
        <family val="1"/>
      </rPr>
      <t>Inplosire</t>
    </r>
  </si>
  <si>
    <r>
      <rPr>
        <sz val="11"/>
        <color indexed="8"/>
        <rFont val="바탕"/>
        <family val="1"/>
      </rPr>
      <t xml:space="preserve">고성능
</t>
    </r>
    <r>
      <rPr>
        <sz val="11"/>
        <color indexed="8"/>
        <rFont val="Times New Roman"/>
        <family val="1"/>
      </rPr>
      <t xml:space="preserve"> High Powered</t>
    </r>
  </si>
  <si>
    <r>
      <rPr>
        <sz val="11"/>
        <color indexed="8"/>
        <rFont val="바탕"/>
        <family val="1"/>
      </rPr>
      <t xml:space="preserve">일반
</t>
    </r>
    <r>
      <rPr>
        <sz val="11"/>
        <color indexed="8"/>
        <rFont val="Times New Roman"/>
        <family val="1"/>
      </rPr>
      <t xml:space="preserve">Genera </t>
    </r>
  </si>
  <si>
    <r>
      <rPr>
        <sz val="11"/>
        <color indexed="8"/>
        <rFont val="바탕"/>
        <family val="1"/>
      </rPr>
      <t xml:space="preserve">대형
</t>
    </r>
    <r>
      <rPr>
        <sz val="11"/>
        <color indexed="8"/>
        <rFont val="Times New Roman"/>
        <family val="1"/>
      </rPr>
      <t>Large size</t>
    </r>
  </si>
  <si>
    <r>
      <rPr>
        <sz val="11"/>
        <color indexed="8"/>
        <rFont val="바탕"/>
        <family val="1"/>
      </rPr>
      <t xml:space="preserve">소형
</t>
    </r>
    <r>
      <rPr>
        <sz val="11"/>
        <color indexed="8"/>
        <rFont val="Times New Roman"/>
        <family val="1"/>
      </rPr>
      <t>Small size</t>
    </r>
  </si>
  <si>
    <r>
      <rPr>
        <sz val="11"/>
        <color indexed="8"/>
        <rFont val="바탕"/>
        <family val="1"/>
      </rPr>
      <t xml:space="preserve">승합형
</t>
    </r>
    <r>
      <rPr>
        <sz val="11"/>
        <color indexed="8"/>
        <rFont val="Times New Roman"/>
        <family val="1"/>
      </rPr>
      <t xml:space="preserve">Bus </t>
    </r>
  </si>
  <si>
    <r>
      <rPr>
        <sz val="11"/>
        <color indexed="8"/>
        <rFont val="바탕"/>
        <family val="1"/>
      </rPr>
      <t xml:space="preserve">화물형
</t>
    </r>
    <r>
      <rPr>
        <sz val="11"/>
        <color indexed="8"/>
        <rFont val="Times New Roman"/>
        <family val="1"/>
      </rPr>
      <t xml:space="preserve">Truck </t>
    </r>
  </si>
  <si>
    <r>
      <rPr>
        <sz val="11"/>
        <color indexed="8"/>
        <rFont val="바탕"/>
        <family val="1"/>
      </rPr>
      <t xml:space="preserve">승용차
</t>
    </r>
    <r>
      <rPr>
        <sz val="11"/>
        <color indexed="8"/>
        <rFont val="Times New Roman"/>
        <family val="1"/>
      </rPr>
      <t>Passenger car</t>
    </r>
  </si>
  <si>
    <r>
      <rPr>
        <sz val="11"/>
        <color indexed="8"/>
        <rFont val="바탕"/>
        <family val="1"/>
      </rPr>
      <t xml:space="preserve">승합차
</t>
    </r>
    <r>
      <rPr>
        <sz val="11"/>
        <color indexed="8"/>
        <rFont val="Times New Roman"/>
        <family val="1"/>
      </rPr>
      <t>Bus</t>
    </r>
  </si>
  <si>
    <r>
      <rPr>
        <sz val="11"/>
        <color indexed="8"/>
        <rFont val="바탕"/>
        <family val="1"/>
      </rPr>
      <t xml:space="preserve">화물차
</t>
    </r>
    <r>
      <rPr>
        <sz val="11"/>
        <color indexed="8"/>
        <rFont val="Times New Roman"/>
        <family val="1"/>
      </rPr>
      <t>Truck</t>
    </r>
  </si>
  <si>
    <t>18.5m</t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</si>
  <si>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 total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</si>
  <si>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 total</t>
    </r>
  </si>
  <si>
    <r>
      <rPr>
        <sz val="11"/>
        <color indexed="8"/>
        <rFont val="바탕"/>
        <family val="1"/>
      </rPr>
      <t>중형</t>
    </r>
    <r>
      <rPr>
        <sz val="11"/>
        <color indexed="8"/>
        <rFont val="Times New Roman"/>
        <family val="1"/>
      </rPr>
      <t xml:space="preserve"> Middle size</t>
    </r>
  </si>
  <si>
    <r>
      <rPr>
        <sz val="11"/>
        <color indexed="8"/>
        <rFont val="바탕"/>
        <family val="1"/>
      </rPr>
      <t xml:space="preserve">화생
방차
</t>
    </r>
    <r>
      <rPr>
        <sz val="11"/>
        <color indexed="8"/>
        <rFont val="Times New Roman"/>
        <family val="1"/>
      </rPr>
      <t>CBR
 truck</t>
    </r>
  </si>
  <si>
    <r>
      <rPr>
        <sz val="11"/>
        <color indexed="8"/>
        <rFont val="바탕"/>
        <family val="1"/>
      </rPr>
      <t xml:space="preserve">화재
조사차
</t>
    </r>
    <r>
      <rPr>
        <sz val="11"/>
        <color indexed="8"/>
        <rFont val="Times New Roman"/>
        <family val="1"/>
      </rPr>
      <t>Fire investiga
-tion car</t>
    </r>
  </si>
  <si>
    <t xml:space="preserve">Note : 1) ‘Unaccounted cases’ refer to active cases wherein an assistance of rescue squad was not needed, e.g. self-assisted cases. </t>
  </si>
  <si>
    <t>18. Social Disasters and Damages(2-2)</t>
  </si>
  <si>
    <t>Unit : case, person, thousand won</t>
  </si>
  <si>
    <t xml:space="preserve">Unit : person, ha, thousand won </t>
  </si>
  <si>
    <t>Unit: number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</si>
  <si>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</si>
  <si>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Major handling agencies</t>
    </r>
  </si>
  <si>
    <r>
      <rPr>
        <sz val="11"/>
        <color indexed="8"/>
        <rFont val="바탕"/>
        <family val="1"/>
      </rPr>
      <t>판매</t>
    </r>
  </si>
  <si>
    <r>
      <rPr>
        <sz val="11"/>
        <color indexed="8"/>
        <rFont val="바탕"/>
        <family val="1"/>
      </rPr>
      <t>웅천읍</t>
    </r>
  </si>
  <si>
    <r>
      <rPr>
        <sz val="11"/>
        <color indexed="8"/>
        <rFont val="바탕"/>
        <family val="1"/>
      </rPr>
      <t>청소면</t>
    </r>
  </si>
  <si>
    <r>
      <rPr>
        <sz val="11"/>
        <color indexed="8"/>
        <rFont val="바탕"/>
        <family val="1"/>
      </rPr>
      <t>청라면</t>
    </r>
  </si>
  <si>
    <r>
      <rPr>
        <sz val="11"/>
        <color indexed="8"/>
        <rFont val="바탕"/>
        <family val="1"/>
      </rPr>
      <t>미산면</t>
    </r>
  </si>
  <si>
    <r>
      <rPr>
        <sz val="11"/>
        <color indexed="8"/>
        <rFont val="바탕"/>
        <family val="1"/>
      </rPr>
      <t>성주면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</si>
  <si>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</si>
  <si>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</si>
  <si>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</si>
  <si>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주유</t>
    </r>
  </si>
  <si>
    <r>
      <rPr>
        <sz val="11"/>
        <color indexed="8"/>
        <rFont val="바탕"/>
        <family val="1"/>
      </rPr>
      <t>이송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</si>
  <si>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</si>
  <si>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옥내</t>
    </r>
  </si>
  <si>
    <r>
      <rPr>
        <sz val="11"/>
        <color indexed="8"/>
        <rFont val="바탕"/>
        <family val="1"/>
      </rPr>
      <t>옥내탱크</t>
    </r>
  </si>
  <si>
    <r>
      <rPr>
        <sz val="11"/>
        <color indexed="8"/>
        <rFont val="바탕"/>
        <family val="1"/>
      </rPr>
      <t>간이탱크</t>
    </r>
  </si>
  <si>
    <r>
      <rPr>
        <sz val="11"/>
        <color indexed="8"/>
        <rFont val="바탕"/>
        <family val="1"/>
      </rPr>
      <t>이동탱크</t>
    </r>
  </si>
  <si>
    <r>
      <rPr>
        <sz val="11"/>
        <color indexed="8"/>
        <rFont val="바탕"/>
        <family val="1"/>
      </rPr>
      <t>옥외</t>
    </r>
  </si>
  <si>
    <r>
      <rPr>
        <sz val="11"/>
        <color indexed="8"/>
        <rFont val="바탕"/>
        <family val="1"/>
      </rPr>
      <t>암반탱크</t>
    </r>
  </si>
  <si>
    <r>
      <rPr>
        <sz val="11"/>
        <color indexed="8"/>
        <rFont val="바탕"/>
        <family val="1"/>
      </rPr>
      <t>주포면</t>
    </r>
  </si>
  <si>
    <r>
      <rPr>
        <sz val="11"/>
        <color indexed="8"/>
        <rFont val="바탕"/>
        <family val="1"/>
      </rPr>
      <t>주교면</t>
    </r>
  </si>
  <si>
    <r>
      <rPr>
        <sz val="11"/>
        <color indexed="8"/>
        <rFont val="바탕"/>
        <family val="1"/>
      </rPr>
      <t>오천면</t>
    </r>
  </si>
  <si>
    <r>
      <rPr>
        <sz val="11"/>
        <color indexed="8"/>
        <rFont val="바탕"/>
        <family val="1"/>
      </rPr>
      <t>천북면</t>
    </r>
  </si>
  <si>
    <r>
      <rPr>
        <sz val="11"/>
        <color indexed="8"/>
        <rFont val="바탕"/>
        <family val="1"/>
      </rPr>
      <t>남포면</t>
    </r>
  </si>
  <si>
    <r>
      <rPr>
        <sz val="11"/>
        <color indexed="8"/>
        <rFont val="바탕"/>
        <family val="1"/>
      </rPr>
      <t>주산면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</si>
  <si>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</si>
  <si>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</si>
  <si>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</si>
  <si>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Case</t>
    </r>
  </si>
  <si>
    <r>
      <rPr>
        <sz val="11"/>
        <color indexed="8"/>
        <rFont val="바탕"/>
        <family val="1"/>
      </rPr>
      <t>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By vehicle type</t>
    </r>
  </si>
  <si>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By use</t>
    </r>
  </si>
  <si>
    <r>
      <rPr>
        <sz val="11"/>
        <color indexed="8"/>
        <rFont val="바탕"/>
        <family val="1"/>
      </rPr>
      <t>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황</t>
    </r>
    <r>
      <rPr>
        <sz val="11"/>
        <color indexed="8"/>
        <rFont val="Times New Roman"/>
        <family val="1"/>
      </rPr>
      <t xml:space="preserve">  By punishment</t>
    </r>
  </si>
  <si>
    <r>
      <rPr>
        <sz val="11"/>
        <color indexed="8"/>
        <rFont val="바탕"/>
        <family val="1"/>
      </rPr>
      <t xml:space="preserve">과속
</t>
    </r>
    <r>
      <rPr>
        <sz val="11"/>
        <color indexed="8"/>
        <rFont val="Times New Roman"/>
        <family val="1"/>
      </rPr>
      <t xml:space="preserve">Speeding </t>
    </r>
  </si>
  <si>
    <r>
      <rPr>
        <sz val="11"/>
        <color indexed="8"/>
        <rFont val="바탕"/>
        <family val="1"/>
      </rPr>
      <t xml:space="preserve">안전운전
의무불이행
</t>
    </r>
    <r>
      <rPr>
        <sz val="11"/>
        <color indexed="8"/>
        <rFont val="Times New Roman"/>
        <family val="1"/>
      </rPr>
      <t xml:space="preserve">Failure to drive safely </t>
    </r>
  </si>
  <si>
    <r>
      <rPr>
        <sz val="11"/>
        <color indexed="8"/>
        <rFont val="바탕"/>
        <family val="1"/>
      </rPr>
      <t xml:space="preserve">안전띠
미착용
</t>
    </r>
    <r>
      <rPr>
        <sz val="11"/>
        <color indexed="8"/>
        <rFont val="Times New Roman"/>
        <family val="1"/>
      </rPr>
      <t>Safety belt violation</t>
    </r>
  </si>
  <si>
    <r>
      <rPr>
        <sz val="11"/>
        <color indexed="8"/>
        <rFont val="바탕"/>
        <family val="1"/>
      </rPr>
      <t xml:space="preserve">중앙선
침범
</t>
    </r>
    <r>
      <rPr>
        <sz val="11"/>
        <color indexed="8"/>
        <rFont val="Times New Roman"/>
        <family val="1"/>
      </rPr>
      <t>Intrusion of center line</t>
    </r>
  </si>
  <si>
    <r>
      <rPr>
        <sz val="11"/>
        <color indexed="8"/>
        <rFont val="바탕"/>
        <family val="1"/>
      </rPr>
      <t xml:space="preserve">음주운전
</t>
    </r>
    <r>
      <rPr>
        <sz val="11"/>
        <color indexed="8"/>
        <rFont val="Times New Roman"/>
        <family val="1"/>
      </rPr>
      <t xml:space="preserve">Intoxication </t>
    </r>
  </si>
  <si>
    <r>
      <rPr>
        <sz val="11"/>
        <color indexed="8"/>
        <rFont val="바탕"/>
        <family val="1"/>
      </rPr>
      <t xml:space="preserve">무면허
</t>
    </r>
    <r>
      <rPr>
        <sz val="11"/>
        <color indexed="8"/>
        <rFont val="Times New Roman"/>
        <family val="1"/>
      </rPr>
      <t xml:space="preserve"> No license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</si>
  <si>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</si>
  <si>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바탕"/>
        <family val="1"/>
      </rPr>
      <t xml:space="preserve">승합차
</t>
    </r>
    <r>
      <rPr>
        <sz val="11"/>
        <color indexed="8"/>
        <rFont val="Times New Roman"/>
        <family val="1"/>
      </rPr>
      <t>Bus</t>
    </r>
  </si>
  <si>
    <r>
      <rPr>
        <sz val="11"/>
        <color indexed="8"/>
        <rFont val="바탕"/>
        <family val="1"/>
      </rPr>
      <t xml:space="preserve">승용차
</t>
    </r>
    <r>
      <rPr>
        <sz val="11"/>
        <color indexed="8"/>
        <rFont val="Times New Roman"/>
        <family val="1"/>
      </rPr>
      <t xml:space="preserve">Car </t>
    </r>
  </si>
  <si>
    <r>
      <rPr>
        <sz val="11"/>
        <color indexed="8"/>
        <rFont val="바탕"/>
        <family val="1"/>
      </rPr>
      <t xml:space="preserve">화물차
</t>
    </r>
    <r>
      <rPr>
        <sz val="11"/>
        <color indexed="8"/>
        <rFont val="Times New Roman"/>
        <family val="1"/>
      </rPr>
      <t>Truck</t>
    </r>
  </si>
  <si>
    <r>
      <rPr>
        <sz val="11"/>
        <color indexed="8"/>
        <rFont val="바탕"/>
        <family val="1"/>
      </rPr>
      <t xml:space="preserve">이륜차
</t>
    </r>
    <r>
      <rPr>
        <sz val="11"/>
        <color indexed="8"/>
        <rFont val="Times New Roman"/>
        <family val="1"/>
      </rPr>
      <t>Two-wheeled vehicle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</si>
  <si>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특수차</t>
    </r>
    <r>
      <rPr>
        <sz val="11"/>
        <color indexed="8"/>
        <rFont val="Times New Roman"/>
        <family val="1"/>
      </rPr>
      <t>)
Others</t>
    </r>
  </si>
  <si>
    <r>
      <rPr>
        <sz val="11"/>
        <color indexed="8"/>
        <rFont val="바탕"/>
        <family val="1"/>
      </rPr>
      <t xml:space="preserve">사업용
</t>
    </r>
    <r>
      <rPr>
        <sz val="11"/>
        <color indexed="8"/>
        <rFont val="Times New Roman"/>
        <family val="1"/>
      </rPr>
      <t>Business</t>
    </r>
  </si>
  <si>
    <r>
      <rPr>
        <sz val="11"/>
        <color indexed="8"/>
        <rFont val="바탕"/>
        <family val="1"/>
      </rPr>
      <t xml:space="preserve">비사업용
</t>
    </r>
    <r>
      <rPr>
        <sz val="11"/>
        <color indexed="8"/>
        <rFont val="Times New Roman"/>
        <family val="1"/>
      </rPr>
      <t>Non-business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</si>
  <si>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Other</t>
    </r>
  </si>
  <si>
    <r>
      <rPr>
        <sz val="11"/>
        <color indexed="8"/>
        <rFont val="바탕"/>
        <family val="1"/>
      </rPr>
      <t xml:space="preserve">입건
</t>
    </r>
    <r>
      <rPr>
        <sz val="11"/>
        <color indexed="8"/>
        <rFont val="Times New Roman"/>
        <family val="1"/>
      </rPr>
      <t>Prosecuted</t>
    </r>
  </si>
  <si>
    <r>
      <rPr>
        <sz val="11"/>
        <color indexed="8"/>
        <rFont val="바탕"/>
        <family val="1"/>
      </rPr>
      <t xml:space="preserve">즉심
</t>
    </r>
    <r>
      <rPr>
        <sz val="11"/>
        <color indexed="8"/>
        <rFont val="Times New Roman"/>
        <family val="1"/>
      </rPr>
      <t>Summary justice</t>
    </r>
  </si>
  <si>
    <r>
      <rPr>
        <sz val="11"/>
        <color indexed="8"/>
        <rFont val="바탕"/>
        <family val="1"/>
      </rPr>
      <t xml:space="preserve">통고처분
</t>
    </r>
    <r>
      <rPr>
        <sz val="11"/>
        <color indexed="8"/>
        <rFont val="Times New Roman"/>
        <family val="1"/>
      </rPr>
      <t>Notification and punishment</t>
    </r>
  </si>
  <si>
    <t>Unit : case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</si>
  <si>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</si>
  <si>
    <r>
      <rPr>
        <sz val="8"/>
        <color indexed="8"/>
        <rFont val="바탕"/>
        <family val="1"/>
      </rPr>
      <t>단위</t>
    </r>
    <r>
      <rPr>
        <sz val="8"/>
        <color indexed="8"/>
        <rFont val="Times New Roman"/>
        <family val="1"/>
      </rPr>
      <t xml:space="preserve"> : </t>
    </r>
    <r>
      <rPr>
        <sz val="8"/>
        <color indexed="8"/>
        <rFont val="바탕"/>
        <family val="1"/>
      </rPr>
      <t>건</t>
    </r>
  </si>
  <si>
    <t>Unit : case</t>
  </si>
  <si>
    <t>…</t>
  </si>
  <si>
    <t>…</t>
  </si>
  <si>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By violation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</si>
  <si>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2019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표준화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서식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변경에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따른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수정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위반사항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세부항목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수정</t>
    </r>
    <r>
      <rPr>
        <sz val="9"/>
        <color indexed="8"/>
        <rFont val="Times New Roman"/>
        <family val="1"/>
      </rPr>
      <t>)</t>
    </r>
  </si>
  <si>
    <r>
      <t xml:space="preserve">23. </t>
    </r>
    <r>
      <rPr>
        <b/>
        <sz val="18"/>
        <rFont val="바탕"/>
        <family val="1"/>
      </rPr>
      <t>자동차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단속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처리</t>
    </r>
    <r>
      <rPr>
        <b/>
        <sz val="18"/>
        <rFont val="Times New Roman"/>
        <family val="1"/>
      </rPr>
      <t>(2-1)</t>
    </r>
  </si>
  <si>
    <r>
      <t xml:space="preserve">23. </t>
    </r>
    <r>
      <rPr>
        <b/>
        <sz val="18"/>
        <rFont val="바탕"/>
        <family val="1"/>
      </rPr>
      <t>자동차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단속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처리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</si>
  <si>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 xml:space="preserve">신호위반
</t>
    </r>
    <r>
      <rPr>
        <sz val="11"/>
        <color indexed="8"/>
        <rFont val="Times New Roman"/>
        <family val="1"/>
      </rPr>
      <t>Traffic light violation</t>
    </r>
  </si>
  <si>
    <t>Year</t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</si>
  <si>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</si>
  <si>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경찰청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소속
</t>
    </r>
    <r>
      <rPr>
        <sz val="11"/>
        <color indexed="8"/>
        <rFont val="Times New Roman"/>
        <family val="1"/>
      </rPr>
      <t>Belong to National Police Agency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</si>
  <si>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Sub-total</t>
    </r>
  </si>
  <si>
    <r>
      <rPr>
        <sz val="11"/>
        <color indexed="8"/>
        <rFont val="바탕"/>
        <family val="1"/>
      </rPr>
      <t xml:space="preserve">지구대
파출소
</t>
    </r>
    <r>
      <rPr>
        <sz val="11"/>
        <color indexed="8"/>
        <rFont val="times"/>
        <family val="1"/>
      </rPr>
      <t>Precinct, Police box</t>
    </r>
  </si>
  <si>
    <r>
      <rPr>
        <sz val="11"/>
        <color indexed="8"/>
        <rFont val="바탕"/>
        <family val="1"/>
      </rPr>
      <t xml:space="preserve">지방해양
경찰청
</t>
    </r>
    <r>
      <rPr>
        <sz val="11"/>
        <color indexed="8"/>
        <rFont val="times"/>
        <family val="1"/>
      </rPr>
      <t xml:space="preserve">Regional coast guard  </t>
    </r>
  </si>
  <si>
    <r>
      <rPr>
        <sz val="11"/>
        <color indexed="8"/>
        <rFont val="바탕"/>
        <family val="1"/>
      </rPr>
      <t xml:space="preserve">해양
경찰서
</t>
    </r>
    <r>
      <rPr>
        <sz val="11"/>
        <color indexed="8"/>
        <rFont val="times"/>
        <family val="1"/>
      </rPr>
      <t>Coast guard station</t>
    </r>
  </si>
  <si>
    <r>
      <rPr>
        <sz val="11"/>
        <color indexed="8"/>
        <rFont val="바탕"/>
        <family val="1"/>
      </rPr>
      <t>해양경찰청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소속
</t>
    </r>
    <r>
      <rPr>
        <sz val="11"/>
        <color indexed="8"/>
        <rFont val="Times New Roman"/>
        <family val="1"/>
      </rPr>
      <t>Belong to the Korea Coast Guard</t>
    </r>
  </si>
  <si>
    <r>
      <rPr>
        <sz val="11"/>
        <color indexed="8"/>
        <rFont val="바탕"/>
        <family val="1"/>
      </rPr>
      <t xml:space="preserve">지방
경찰청
</t>
    </r>
    <r>
      <rPr>
        <sz val="11"/>
        <color indexed="8"/>
        <rFont val="times"/>
        <family val="1"/>
      </rPr>
      <t>Regional police agency</t>
    </r>
  </si>
  <si>
    <r>
      <rPr>
        <sz val="11"/>
        <color indexed="8"/>
        <rFont val="바탕"/>
        <family val="1"/>
      </rPr>
      <t xml:space="preserve">경찰서
</t>
    </r>
    <r>
      <rPr>
        <sz val="11"/>
        <color indexed="8"/>
        <rFont val="Times New Roman"/>
        <family val="1"/>
      </rPr>
      <t>Police station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</si>
  <si>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Sub-total</t>
    </r>
  </si>
  <si>
    <r>
      <rPr>
        <sz val="11"/>
        <color indexed="8"/>
        <rFont val="바탕"/>
        <family val="1"/>
      </rPr>
      <t>파출소
출장소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등
</t>
    </r>
    <r>
      <rPr>
        <sz val="11"/>
        <color indexed="8"/>
        <rFont val="Times New Roman"/>
        <family val="1"/>
      </rPr>
      <t>Coast guard box &amp; branch office</t>
    </r>
  </si>
  <si>
    <r>
      <t xml:space="preserve">2. </t>
    </r>
    <r>
      <rPr>
        <b/>
        <sz val="18"/>
        <rFont val="바탕"/>
        <family val="1"/>
      </rPr>
      <t>본청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공무원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정원</t>
    </r>
    <r>
      <rPr>
        <b/>
        <sz val="18"/>
        <rFont val="Times New Roman"/>
        <family val="1"/>
      </rPr>
      <t>) (2-1)</t>
    </r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</si>
</sst>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\ "/>
    <numFmt numFmtId="178" formatCode="#,##0_);[Red]\(#,##0\)"/>
    <numFmt numFmtId="179" formatCode="#,##0_ "/>
    <numFmt numFmtId="180" formatCode="_ * #,##0_ ;_ * \-#,##0_ ;_ * &quot;-&quot;_ ;_ @_ "/>
    <numFmt numFmtId="181" formatCode="#,##0.0"/>
    <numFmt numFmtId="182" formatCode="0_);\(0\)"/>
    <numFmt numFmtId="183" formatCode="#,##0;[Red]#,##0"/>
    <numFmt numFmtId="184" formatCode="_-* #,##0.0_-;\-* #,##0.0_-;_-* &quot;-&quot;_-;_-@_-"/>
    <numFmt numFmtId="185" formatCode="_-* #,##0.00_-;\-* #,##0.00_-;_-* &quot;-&quot;_-;_-@_-"/>
    <numFmt numFmtId="186" formatCode="#,##0\ \ \ \ \ "/>
    <numFmt numFmtId="187" formatCode="0_);[Red]\(0\)"/>
    <numFmt numFmtId="188" formatCode="#,##0\ \ \ \ \ \ "/>
    <numFmt numFmtId="189" formatCode="#,##0.0;[Red]#,##0.0"/>
    <numFmt numFmtId="190" formatCode="#,##0\ \ \ \ \ \ \ \ "/>
    <numFmt numFmtId="191" formatCode="_ * #,##0.00_ ;_ * \-#,##0.00_ ;_ * &quot;-&quot;??_ ;_ @_ "/>
    <numFmt numFmtId="192" formatCode="0;[Red]0"/>
    <numFmt numFmtId="193" formatCode="_-* #,##0_-;\-* #,##0_-;_-* \-_-;_-@_-"/>
    <numFmt numFmtId="194" formatCode="_-* #,##0_-;\-* #,##0_-;_-* &quot;-&quot;?_-;_-@_-"/>
    <numFmt numFmtId="195" formatCode="#,##0.0_);[Red]\(#,##0.0\)"/>
    <numFmt numFmtId="196" formatCode="_-* #,##0_____________________________-;\-* #,##0_____________________________-;_-* &quot;-&quot;_____________________________-;_-@_____________________________-"/>
    <numFmt numFmtId="197" formatCode="&quot;₩&quot;#,##0;&quot;₩&quot;&quot;₩&quot;\-#,##0"/>
    <numFmt numFmtId="198" formatCode="_ * #,##0.00_ ;_ * \-#,##0.00_ ;_ * &quot;-&quot;_ ;_ @_ "/>
    <numFmt numFmtId="199" formatCode="&quot;₩&quot;#,##0.00;&quot;₩&quot;\-#,##0.00"/>
    <numFmt numFmtId="200" formatCode="&quot;₩&quot;#,##0;&quot;₩&quot;&quot;₩&quot;&quot;₩&quot;&quot;₩&quot;\-#,##0"/>
    <numFmt numFmtId="201" formatCode="&quot;R$&quot;#,##0.00;&quot;R$&quot;\-#,##0.00"/>
    <numFmt numFmtId="202" formatCode="_ * #,##0_ ;_ * \!\-#,##0_ ;_ * &quot;-&quot;_ ;_ @_ "/>
    <numFmt numFmtId="203" formatCode="&quot;₩&quot;#,##0.00;[Red]&quot;₩&quot;&quot;₩&quot;\-#,##0.00"/>
    <numFmt numFmtId="204" formatCode="_-[$€-2]* #,##0.00_-;\-[$€-2]* #,##0.00_-;_-[$€-2]* &quot;-&quot;??_-"/>
    <numFmt numFmtId="205" formatCode="#,##0;[Red]&quot;△&quot;#,##0"/>
    <numFmt numFmtId="206" formatCode="0.00%;[Red]&quot;△&quot;0.00%"/>
    <numFmt numFmtId="207" formatCode="0,000"/>
    <numFmt numFmtId="208" formatCode="#,###__"/>
    <numFmt numFmtId="209" formatCode="#,##0\ \ \ \ "/>
    <numFmt numFmtId="210" formatCode="#,##0.0\ \ \ \ \ \ \ "/>
    <numFmt numFmtId="211" formatCode="#,###______;;\-______"/>
    <numFmt numFmtId="212" formatCode="_-* #\ ##0_-;\-* #\ ##0_-;_-* &quot;-&quot;_-;_-@_-"/>
    <numFmt numFmtId="213" formatCode="##\ ###"/>
    <numFmt numFmtId="214" formatCode="#,###,"/>
    <numFmt numFmtId="215" formatCode="#,##0\ "/>
    <numFmt numFmtId="216" formatCode="#,##0\ \ "/>
    <numFmt numFmtId="217" formatCode="_-* #,##0.0_-;\-* #,##0.0_-;_-* &quot;-&quot;?_-;_-@_-"/>
    <numFmt numFmtId="218" formatCode="0.00\ \ "/>
    <numFmt numFmtId="219" formatCode="#,##0.00_);[Red]\(#,##0.00\)"/>
  </numFmts>
  <fonts count="175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color indexed="8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바탕"/>
      <family val="1"/>
    </font>
    <font>
      <sz val="9"/>
      <name val="바탕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9"/>
      <name val="바탕체"/>
      <family val="1"/>
    </font>
    <font>
      <sz val="10"/>
      <name val="Arial"/>
      <family val="2"/>
    </font>
    <font>
      <b/>
      <sz val="9"/>
      <color indexed="10"/>
      <name val="Times New Roman"/>
      <family val="1"/>
    </font>
    <font>
      <sz val="8"/>
      <name val="바탕체"/>
      <family val="1"/>
    </font>
    <font>
      <sz val="9"/>
      <name val="굴림체"/>
      <family val="3"/>
    </font>
    <font>
      <b/>
      <sz val="9"/>
      <name val="굴림"/>
      <family val="3"/>
    </font>
    <font>
      <sz val="11"/>
      <color indexed="8"/>
      <name val="돋움"/>
      <family val="3"/>
    </font>
    <font>
      <sz val="9"/>
      <name val="굴림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1"/>
      <name val="Helv"/>
      <family val="2"/>
    </font>
    <font>
      <sz val="8"/>
      <name val="맑은 고딕"/>
      <family val="3"/>
    </font>
    <font>
      <sz val="10"/>
      <name val="바탕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1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b/>
      <sz val="16.5"/>
      <name val="Times New Roman"/>
      <family val="1"/>
    </font>
    <font>
      <sz val="10"/>
      <color indexed="8"/>
      <name val="Arial"/>
      <family val="2"/>
    </font>
    <font>
      <sz val="11"/>
      <name val="HY신명조"/>
      <family val="1"/>
    </font>
    <font>
      <sz val="11"/>
      <name val="신명조체"/>
      <family val="1"/>
    </font>
    <font>
      <sz val="10"/>
      <color indexed="8"/>
      <name val="바탕체"/>
      <family val="1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2"/>
      <color indexed="8"/>
      <name val="한컴바탕"/>
      <family val="1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2"/>
      <color indexed="18"/>
      <name val="한컴바탕"/>
      <family val="1"/>
    </font>
    <font>
      <b/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2"/>
      <name val="Arial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8"/>
      <name val="굴림"/>
      <family val="3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sz val="9"/>
      <color indexed="8"/>
      <name val="Times New Roman"/>
      <family val="1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sz val="11"/>
      <color indexed="30"/>
      <name val="Times New Roman"/>
      <family val="1"/>
    </font>
    <font>
      <sz val="9"/>
      <color indexed="8"/>
      <name val="바탕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b/>
      <sz val="11"/>
      <color indexed="8"/>
      <name val="바탕"/>
      <family val="1"/>
    </font>
    <font>
      <sz val="10"/>
      <color indexed="8"/>
      <name val="바탕"/>
      <family val="1"/>
    </font>
    <font>
      <b/>
      <sz val="18"/>
      <color indexed="8"/>
      <name val="Times New Roman"/>
      <family val="1"/>
    </font>
    <font>
      <b/>
      <sz val="18"/>
      <color indexed="8"/>
      <name val="바탕"/>
      <family val="1"/>
    </font>
    <font>
      <sz val="11"/>
      <color indexed="8"/>
      <name val="times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바탕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11"/>
      <name val="바탕"/>
      <family val="1"/>
    </font>
    <font>
      <vertAlign val="superscript"/>
      <sz val="11"/>
      <name val="Times New Roman"/>
      <family val="1"/>
    </font>
    <font>
      <b/>
      <sz val="14"/>
      <name val="돋움"/>
      <family val="3"/>
    </font>
    <font>
      <b/>
      <sz val="9"/>
      <name val="돋움"/>
      <family val="3"/>
    </font>
    <font>
      <sz val="8"/>
      <color indexed="8"/>
      <name val="Times New Roman"/>
      <family val="1"/>
    </font>
    <font>
      <sz val="8"/>
      <color indexed="8"/>
      <name val="바탕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HY중고딕"/>
      <family val="1"/>
    </font>
    <font>
      <sz val="4"/>
      <color indexed="8"/>
      <name val="바탕체"/>
      <family val="1"/>
    </font>
    <font>
      <sz val="10"/>
      <color rgb="FF000000"/>
      <name val="굴림체"/>
      <family val="3"/>
    </font>
    <font>
      <sz val="12"/>
      <color rgb="FF000000"/>
      <name val="바탕체"/>
      <family val="1"/>
    </font>
    <font>
      <sz val="10"/>
      <color rgb="FF000000"/>
      <name val="Arial"/>
      <family val="2"/>
    </font>
    <font>
      <sz val="10"/>
      <color rgb="FF000000"/>
      <name val="한컴바탕"/>
      <family val="1"/>
    </font>
    <font>
      <sz val="11"/>
      <color rgb="FF000000"/>
      <name val="돋움"/>
      <family val="3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한컴바탕"/>
      <family val="1"/>
    </font>
    <font>
      <sz val="11"/>
      <color theme="1"/>
      <name val="Calibri"/>
      <family val="3"/>
    </font>
    <font>
      <sz val="11"/>
      <color rgb="FF000000"/>
      <name val="맑은 고딕"/>
      <family val="3"/>
    </font>
    <font>
      <sz val="11"/>
      <color theme="1"/>
      <name val="돋움"/>
      <family val="3"/>
    </font>
    <font>
      <sz val="12"/>
      <color rgb="FF000000"/>
      <name val="한컴바탕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바탕"/>
      <family val="1"/>
    </font>
    <font>
      <sz val="10"/>
      <color theme="1"/>
      <name val="바탕"/>
      <family val="1"/>
    </font>
    <font>
      <b/>
      <sz val="11"/>
      <color theme="1"/>
      <name val="바탕"/>
      <family val="1"/>
    </font>
    <font>
      <sz val="9"/>
      <color theme="1"/>
      <name val="바탕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굴림"/>
      <family val="3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HY중고딕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바탕"/>
      <family val="1"/>
    </font>
    <font>
      <b/>
      <sz val="18"/>
      <color theme="1"/>
      <name val="Times New Roman"/>
      <family val="1"/>
    </font>
    <font>
      <sz val="11"/>
      <color theme="1"/>
      <name val="times"/>
      <family val="1"/>
    </font>
    <font>
      <b/>
      <sz val="8"/>
      <name val="돋움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9" fontId="21" fillId="0" borderId="1">
      <alignment horizontal="center" vertical="center"/>
      <protection/>
    </xf>
    <xf numFmtId="49" fontId="81" fillId="0" borderId="1">
      <alignment horizontal="center" vertical="center"/>
      <protection/>
    </xf>
    <xf numFmtId="49" fontId="81" fillId="0" borderId="1">
      <alignment horizontal="center" vertical="center"/>
      <protection/>
    </xf>
    <xf numFmtId="49" fontId="21" fillId="0" borderId="1">
      <alignment horizontal="center" vertical="center"/>
      <protection/>
    </xf>
    <xf numFmtId="49" fontId="139" fillId="0" borderId="1">
      <alignment horizontal="center" vertical="center"/>
      <protection/>
    </xf>
    <xf numFmtId="49" fontId="21" fillId="0" borderId="1">
      <alignment horizontal="center" vertical="center"/>
      <protection/>
    </xf>
    <xf numFmtId="49" fontId="21" fillId="0" borderId="1">
      <alignment horizontal="center" vertical="center"/>
      <protection/>
    </xf>
    <xf numFmtId="49" fontId="139" fillId="0" borderId="1">
      <alignment horizontal="center" vertical="center"/>
      <protection/>
    </xf>
    <xf numFmtId="49" fontId="21" fillId="0" borderId="1">
      <alignment horizontal="center" vertical="center"/>
      <protection/>
    </xf>
    <xf numFmtId="49" fontId="139" fillId="0" borderId="1">
      <alignment horizontal="center" vertical="center"/>
      <protection/>
    </xf>
    <xf numFmtId="49" fontId="21" fillId="0" borderId="1">
      <alignment horizontal="center" vertical="center"/>
      <protection/>
    </xf>
    <xf numFmtId="49" fontId="81" fillId="0" borderId="1">
      <alignment horizontal="center" vertical="center"/>
      <protection/>
    </xf>
    <xf numFmtId="49" fontId="139" fillId="0" borderId="1">
      <alignment horizontal="center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40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81" fillId="0" borderId="0" applyFont="0" applyFill="0" applyBorder="0" applyAlignment="0" applyProtection="0"/>
    <xf numFmtId="0" fontId="139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81" fillId="0" borderId="0" applyFont="0" applyFill="0" applyBorder="0" applyAlignment="0" applyProtection="0"/>
    <xf numFmtId="0" fontId="139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81" fillId="0" borderId="0" applyFont="0" applyFill="0" applyBorder="0" applyAlignment="0" applyProtection="0"/>
    <xf numFmtId="0" fontId="139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81" fillId="0" borderId="0" applyFont="0" applyFill="0" applyBorder="0" applyAlignment="0" applyProtection="0"/>
    <xf numFmtId="0" fontId="139" fillId="0" borderId="0">
      <alignment/>
      <protection/>
    </xf>
    <xf numFmtId="0" fontId="66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81" fillId="0" borderId="0" applyFont="0" applyFill="0" applyBorder="0" applyAlignment="0" applyProtection="0"/>
    <xf numFmtId="0" fontId="139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81" fillId="0" borderId="0" applyFont="0" applyFill="0" applyBorder="0" applyAlignment="0" applyProtection="0"/>
    <xf numFmtId="0" fontId="139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139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81" fillId="0" borderId="0" applyFont="0" applyFill="0" applyBorder="0" applyAlignment="0" applyProtection="0"/>
    <xf numFmtId="0" fontId="139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81" fillId="0" borderId="0" applyFont="0" applyFill="0" applyBorder="0" applyAlignment="0" applyProtection="0"/>
    <xf numFmtId="0" fontId="13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1" fillId="0" borderId="0" applyFont="0" applyFill="0" applyBorder="0" applyAlignment="0" applyProtection="0"/>
    <xf numFmtId="0" fontId="14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21" fillId="0" borderId="0" applyFont="0" applyFill="0" applyBorder="0" applyAlignment="0" applyProtection="0"/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7" borderId="0" applyNumberFormat="0" applyBorder="0" applyAlignment="0" applyProtection="0"/>
    <xf numFmtId="0" fontId="22" fillId="7" borderId="0" applyNumberFormat="0" applyBorder="0" applyAlignment="0" applyProtection="0"/>
    <xf numFmtId="0" fontId="19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9" borderId="0" applyNumberFormat="0" applyBorder="0" applyAlignment="0" applyProtection="0"/>
    <xf numFmtId="0" fontId="22" fillId="9" borderId="0" applyNumberFormat="0" applyBorder="0" applyAlignment="0" applyProtection="0"/>
    <xf numFmtId="0" fontId="19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0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2" fillId="12" borderId="0" applyNumberFormat="0" applyBorder="0" applyAlignment="0" applyProtection="0"/>
    <xf numFmtId="0" fontId="23" fillId="12" borderId="0" applyNumberFormat="0" applyBorder="0" applyAlignment="0" applyProtection="0"/>
    <xf numFmtId="0" fontId="92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2" fillId="9" borderId="0" applyNumberFormat="0" applyBorder="0" applyAlignment="0" applyProtection="0"/>
    <xf numFmtId="0" fontId="23" fillId="9" borderId="0" applyNumberFormat="0" applyBorder="0" applyAlignment="0" applyProtection="0"/>
    <xf numFmtId="0" fontId="9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2" fillId="10" borderId="0" applyNumberFormat="0" applyBorder="0" applyAlignment="0" applyProtection="0"/>
    <xf numFmtId="0" fontId="23" fillId="10" borderId="0" applyNumberFormat="0" applyBorder="0" applyAlignment="0" applyProtection="0"/>
    <xf numFmtId="0" fontId="92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92" fillId="16" borderId="0" applyNumberFormat="0" applyBorder="0" applyAlignment="0" applyProtection="0"/>
    <xf numFmtId="0" fontId="23" fillId="13" borderId="0" applyNumberFormat="0" applyBorder="0" applyAlignment="0" applyProtection="0"/>
    <xf numFmtId="0" fontId="9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2" fillId="14" borderId="0" applyNumberFormat="0" applyBorder="0" applyAlignment="0" applyProtection="0"/>
    <xf numFmtId="0" fontId="23" fillId="14" borderId="0" applyNumberFormat="0" applyBorder="0" applyAlignment="0" applyProtection="0"/>
    <xf numFmtId="0" fontId="9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92" fillId="15" borderId="0" applyNumberFormat="0" applyBorder="0" applyAlignment="0" applyProtection="0"/>
    <xf numFmtId="0" fontId="23" fillId="15" borderId="0" applyNumberFormat="0" applyBorder="0" applyAlignment="0" applyProtection="0"/>
    <xf numFmtId="0" fontId="92" fillId="15" borderId="0" applyNumberFormat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4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43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4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6" fillId="3" borderId="0" applyNumberFormat="0" applyBorder="0" applyAlignment="0" applyProtection="0"/>
    <xf numFmtId="0" fontId="73" fillId="21" borderId="2">
      <alignment horizontal="center" vertical="center"/>
      <protection/>
    </xf>
    <xf numFmtId="0" fontId="83" fillId="21" borderId="2">
      <alignment horizontal="center" vertical="center"/>
      <protection/>
    </xf>
    <xf numFmtId="0" fontId="44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0" fillId="0" borderId="0">
      <alignment/>
      <protection/>
    </xf>
    <xf numFmtId="0" fontId="72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19" fillId="0" borderId="0" applyFill="0" applyBorder="0" applyAlignment="0">
      <protection/>
    </xf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77" fillId="0" borderId="0">
      <alignment/>
      <protection/>
    </xf>
    <xf numFmtId="0" fontId="84" fillId="0" borderId="0">
      <alignment/>
      <protection/>
    </xf>
    <xf numFmtId="0" fontId="30" fillId="23" borderId="4" applyNumberFormat="0" applyAlignment="0" applyProtection="0"/>
    <xf numFmtId="18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66" fillId="0" borderId="0">
      <alignment/>
      <protection/>
    </xf>
    <xf numFmtId="3" fontId="66" fillId="0" borderId="0" applyFont="0" applyFill="0" applyBorder="0" applyAlignment="0" applyProtection="0"/>
    <xf numFmtId="3" fontId="141" fillId="0" borderId="0">
      <alignment/>
      <protection/>
    </xf>
    <xf numFmtId="3" fontId="141" fillId="0" borderId="0">
      <alignment/>
      <protection/>
    </xf>
    <xf numFmtId="3" fontId="141" fillId="0" borderId="0">
      <alignment/>
      <protection/>
    </xf>
    <xf numFmtId="0" fontId="21" fillId="0" borderId="0" applyFont="0" applyFill="0" applyBorder="0" applyAlignment="0" applyProtection="0"/>
    <xf numFmtId="0" fontId="81" fillId="0" borderId="0">
      <alignment/>
      <protection/>
    </xf>
    <xf numFmtId="0" fontId="81" fillId="0" borderId="0" applyFont="0" applyFill="0" applyBorder="0" applyAlignment="0" applyProtection="0"/>
    <xf numFmtId="0" fontId="139" fillId="0" borderId="0">
      <alignment/>
      <protection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19" fillId="0" borderId="0">
      <alignment/>
      <protection/>
    </xf>
    <xf numFmtId="199" fontId="19" fillId="0" borderId="0" applyFont="0" applyFill="0" applyBorder="0" applyAlignment="0" applyProtection="0"/>
    <xf numFmtId="199" fontId="14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4" fillId="0" borderId="0" applyFont="0" applyFill="0" applyBorder="0" applyAlignment="0" applyProtection="0"/>
    <xf numFmtId="0" fontId="85" fillId="0" borderId="0">
      <alignment/>
      <protection/>
    </xf>
    <xf numFmtId="0" fontId="85" fillId="0" borderId="0" applyFill="0" applyBorder="0" applyAlignment="0" applyProtection="0"/>
    <xf numFmtId="0" fontId="66" fillId="0" borderId="0" applyFont="0" applyFill="0" applyBorder="0" applyAlignment="0" applyProtection="0"/>
    <xf numFmtId="0" fontId="91" fillId="0" borderId="0" applyFill="0" applyBorder="0" applyAlignment="0" applyProtection="0"/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204" fontId="0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85" fillId="0" borderId="0">
      <alignment/>
      <protection/>
    </xf>
    <xf numFmtId="2" fontId="85" fillId="0" borderId="0" applyFill="0" applyBorder="0" applyAlignment="0" applyProtection="0"/>
    <xf numFmtId="2" fontId="66" fillId="0" borderId="0" applyFont="0" applyFill="0" applyBorder="0" applyAlignment="0" applyProtection="0"/>
    <xf numFmtId="2" fontId="91" fillId="0" borderId="0" applyFill="0" applyBorder="0" applyAlignment="0" applyProtection="0"/>
    <xf numFmtId="2" fontId="141" fillId="0" borderId="0">
      <alignment/>
      <protection/>
    </xf>
    <xf numFmtId="2" fontId="141" fillId="0" borderId="0">
      <alignment/>
      <protection/>
    </xf>
    <xf numFmtId="2" fontId="141" fillId="0" borderId="0">
      <alignment/>
      <protection/>
    </xf>
    <xf numFmtId="0" fontId="38" fillId="4" borderId="0" applyNumberFormat="0" applyBorder="0" applyAlignment="0" applyProtection="0"/>
    <xf numFmtId="38" fontId="45" fillId="22" borderId="0" applyNumberFormat="0" applyBorder="0" applyAlignment="0" applyProtection="0"/>
    <xf numFmtId="38" fontId="86" fillId="22" borderId="0">
      <alignment/>
      <protection/>
    </xf>
    <xf numFmtId="38" fontId="86" fillId="22" borderId="0" applyNumberFormat="0" applyBorder="0" applyAlignment="0" applyProtection="0"/>
    <xf numFmtId="38" fontId="86" fillId="22" borderId="0" applyNumberFormat="0" applyBorder="0" applyAlignment="0" applyProtection="0"/>
    <xf numFmtId="38" fontId="45" fillId="22" borderId="0" applyNumberFormat="0" applyBorder="0" applyAlignment="0" applyProtection="0"/>
    <xf numFmtId="38" fontId="144" fillId="24" borderId="0">
      <alignment/>
      <protection/>
    </xf>
    <xf numFmtId="0" fontId="78" fillId="0" borderId="0">
      <alignment horizontal="left"/>
      <protection/>
    </xf>
    <xf numFmtId="0" fontId="87" fillId="0" borderId="0">
      <alignment horizontal="left"/>
      <protection/>
    </xf>
    <xf numFmtId="0" fontId="46" fillId="0" borderId="5" applyNumberFormat="0" applyAlignment="0" applyProtection="0"/>
    <xf numFmtId="0" fontId="88" fillId="0" borderId="5">
      <alignment horizontal="left" vertical="center"/>
      <protection/>
    </xf>
    <xf numFmtId="0" fontId="88" fillId="0" borderId="5" applyNumberFormat="0" applyAlignment="0" applyProtection="0"/>
    <xf numFmtId="0" fontId="88" fillId="0" borderId="5" applyNumberFormat="0" applyAlignment="0" applyProtection="0"/>
    <xf numFmtId="0" fontId="46" fillId="0" borderId="5" applyNumberFormat="0" applyAlignment="0" applyProtection="0"/>
    <xf numFmtId="0" fontId="145" fillId="0" borderId="5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88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88" fillId="0" borderId="6">
      <alignment horizontal="left" vertical="center"/>
      <protection/>
    </xf>
    <xf numFmtId="0" fontId="46" fillId="0" borderId="6">
      <alignment horizontal="left" vertical="center"/>
      <protection/>
    </xf>
    <xf numFmtId="0" fontId="145" fillId="0" borderId="6">
      <alignment horizontal="left" vertical="center"/>
      <protection/>
    </xf>
    <xf numFmtId="0" fontId="47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89" fillId="0" borderId="0">
      <alignment/>
      <protection/>
    </xf>
    <xf numFmtId="0" fontId="89" fillId="0" borderId="0" applyNumberFormat="0" applyFill="0" applyBorder="0" applyAlignment="0" applyProtection="0"/>
    <xf numFmtId="0" fontId="146" fillId="0" borderId="0">
      <alignment/>
      <protection/>
    </xf>
    <xf numFmtId="0" fontId="4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88" fillId="0" borderId="0">
      <alignment/>
      <protection/>
    </xf>
    <xf numFmtId="0" fontId="88" fillId="0" borderId="0" applyNumberFormat="0" applyFill="0" applyBorder="0" applyAlignment="0" applyProtection="0"/>
    <xf numFmtId="0" fontId="145" fillId="0" borderId="0">
      <alignment/>
      <protection/>
    </xf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6" fillId="0" borderId="0">
      <alignment/>
      <protection/>
    </xf>
    <xf numFmtId="0" fontId="46" fillId="0" borderId="0" applyNumberFormat="0" applyFill="0" applyBorder="0" applyAlignment="0" applyProtection="0"/>
    <xf numFmtId="0" fontId="88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5" fillId="0" borderId="0">
      <alignment/>
      <protection/>
    </xf>
    <xf numFmtId="0" fontId="48" fillId="0" borderId="0" applyNumberFormat="0" applyFill="0" applyBorder="0" applyAlignment="0" applyProtection="0"/>
    <xf numFmtId="0" fontId="33" fillId="7" borderId="3" applyNumberFormat="0" applyAlignment="0" applyProtection="0"/>
    <xf numFmtId="10" fontId="45" fillId="25" borderId="10" applyNumberFormat="0" applyBorder="0" applyAlignment="0" applyProtection="0"/>
    <xf numFmtId="10" fontId="86" fillId="25" borderId="10">
      <alignment/>
      <protection/>
    </xf>
    <xf numFmtId="10" fontId="86" fillId="25" borderId="10" applyNumberFormat="0" applyBorder="0" applyAlignment="0" applyProtection="0"/>
    <xf numFmtId="10" fontId="86" fillId="25" borderId="10" applyNumberFormat="0" applyBorder="0" applyAlignment="0" applyProtection="0"/>
    <xf numFmtId="10" fontId="45" fillId="25" borderId="10" applyNumberFormat="0" applyBorder="0" applyAlignment="0" applyProtection="0"/>
    <xf numFmtId="10" fontId="144" fillId="26" borderId="10">
      <alignment/>
      <protection/>
    </xf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1" fillId="0" borderId="11" applyNumberFormat="0" applyFill="0" applyAlignment="0" applyProtection="0"/>
    <xf numFmtId="0" fontId="49" fillId="0" borderId="12">
      <alignment/>
      <protection/>
    </xf>
    <xf numFmtId="0" fontId="90" fillId="0" borderId="12">
      <alignment/>
      <protection/>
    </xf>
    <xf numFmtId="0" fontId="28" fillId="27" borderId="0" applyNumberFormat="0" applyBorder="0" applyAlignment="0" applyProtection="0"/>
    <xf numFmtId="200" fontId="0" fillId="0" borderId="0">
      <alignment/>
      <protection/>
    </xf>
    <xf numFmtId="203" fontId="0" fillId="0" borderId="0">
      <alignment/>
      <protection/>
    </xf>
    <xf numFmtId="200" fontId="19" fillId="0" borderId="0">
      <alignment/>
      <protection/>
    </xf>
    <xf numFmtId="200" fontId="19" fillId="0" borderId="0">
      <alignment/>
      <protection/>
    </xf>
    <xf numFmtId="200" fontId="0" fillId="0" borderId="0">
      <alignment/>
      <protection/>
    </xf>
    <xf numFmtId="200" fontId="143" fillId="0" borderId="0">
      <alignment/>
      <protection/>
    </xf>
    <xf numFmtId="0" fontId="14" fillId="0" borderId="0">
      <alignment/>
      <protection/>
    </xf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205" fontId="66" fillId="28" borderId="0">
      <alignment vertical="center"/>
      <protection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10" fontId="14" fillId="0" borderId="0" applyFont="0" applyFill="0" applyBorder="0" applyAlignment="0" applyProtection="0"/>
    <xf numFmtId="10" fontId="66" fillId="0" borderId="0">
      <alignment/>
      <protection/>
    </xf>
    <xf numFmtId="10" fontId="66" fillId="0" borderId="0" applyFont="0" applyFill="0" applyBorder="0" applyAlignment="0" applyProtection="0"/>
    <xf numFmtId="10" fontId="66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1" fillId="0" borderId="0">
      <alignment/>
      <protection/>
    </xf>
    <xf numFmtId="10" fontId="141" fillId="0" borderId="0">
      <alignment/>
      <protection/>
    </xf>
    <xf numFmtId="10" fontId="141" fillId="0" borderId="0">
      <alignment/>
      <protection/>
    </xf>
    <xf numFmtId="0" fontId="79" fillId="29" borderId="2">
      <alignment horizontal="center" vertical="center"/>
      <protection/>
    </xf>
    <xf numFmtId="0" fontId="83" fillId="29" borderId="2">
      <alignment horizontal="center" vertical="center"/>
      <protection/>
    </xf>
    <xf numFmtId="0" fontId="49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47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15" applyNumberFormat="0" applyFon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5" fillId="0" borderId="17">
      <alignment/>
      <protection/>
    </xf>
    <xf numFmtId="0" fontId="32" fillId="0" borderId="16" applyNumberFormat="0" applyFill="0" applyAlignment="0" applyProtection="0"/>
    <xf numFmtId="0" fontId="85" fillId="0" borderId="17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91" fillId="0" borderId="17" applyNumberFormat="0" applyFill="0" applyAlignment="0" applyProtection="0"/>
    <xf numFmtId="0" fontId="66" fillId="0" borderId="15" applyNumberFormat="0" applyFont="0" applyFill="0" applyAlignment="0" applyProtection="0"/>
    <xf numFmtId="0" fontId="141" fillId="0" borderId="15">
      <alignment/>
      <protection/>
    </xf>
    <xf numFmtId="0" fontId="141" fillId="0" borderId="15">
      <alignment/>
      <protection/>
    </xf>
    <xf numFmtId="0" fontId="141" fillId="0" borderId="15">
      <alignment/>
      <protection/>
    </xf>
    <xf numFmtId="0" fontId="2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92" fillId="17" borderId="0" applyNumberFormat="0" applyBorder="0" applyAlignment="0" applyProtection="0"/>
    <xf numFmtId="0" fontId="23" fillId="17" borderId="0" applyNumberFormat="0" applyBorder="0" applyAlignment="0" applyProtection="0"/>
    <xf numFmtId="0" fontId="9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92" fillId="18" borderId="0" applyNumberFormat="0" applyBorder="0" applyAlignment="0" applyProtection="0"/>
    <xf numFmtId="0" fontId="23" fillId="18" borderId="0" applyNumberFormat="0" applyBorder="0" applyAlignment="0" applyProtection="0"/>
    <xf numFmtId="0" fontId="9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92" fillId="19" borderId="0" applyNumberFormat="0" applyBorder="0" applyAlignment="0" applyProtection="0"/>
    <xf numFmtId="0" fontId="23" fillId="19" borderId="0" applyNumberFormat="0" applyBorder="0" applyAlignment="0" applyProtection="0"/>
    <xf numFmtId="0" fontId="92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92" fillId="16" borderId="0" applyNumberFormat="0" applyBorder="0" applyAlignment="0" applyProtection="0"/>
    <xf numFmtId="0" fontId="23" fillId="13" borderId="0" applyNumberFormat="0" applyBorder="0" applyAlignment="0" applyProtection="0"/>
    <xf numFmtId="0" fontId="9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2" fillId="14" borderId="0" applyNumberFormat="0" applyBorder="0" applyAlignment="0" applyProtection="0"/>
    <xf numFmtId="0" fontId="23" fillId="14" borderId="0" applyNumberFormat="0" applyBorder="0" applyAlignment="0" applyProtection="0"/>
    <xf numFmtId="0" fontId="92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92" fillId="20" borderId="0" applyNumberFormat="0" applyBorder="0" applyAlignment="0" applyProtection="0"/>
    <xf numFmtId="0" fontId="23" fillId="20" borderId="0" applyNumberFormat="0" applyBorder="0" applyAlignment="0" applyProtection="0"/>
    <xf numFmtId="0" fontId="92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94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94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25" fillId="22" borderId="3" applyNumberFormat="0" applyAlignment="0" applyProtection="0"/>
    <xf numFmtId="0" fontId="67" fillId="0" borderId="0" applyFill="0" applyBorder="0" applyProtection="0">
      <alignment horizontal="left" shrinkToFit="1"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201" fontId="4" fillId="0" borderId="0">
      <alignment/>
      <protection/>
    </xf>
    <xf numFmtId="201" fontId="140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5" fillId="3" borderId="0" applyNumberFormat="0" applyBorder="0" applyAlignment="0" applyProtection="0"/>
    <xf numFmtId="0" fontId="26" fillId="3" borderId="0" applyNumberFormat="0" applyBorder="0" applyAlignment="0" applyProtection="0"/>
    <xf numFmtId="0" fontId="95" fillId="3" borderId="0" applyNumberFormat="0" applyBorder="0" applyAlignment="0" applyProtection="0"/>
    <xf numFmtId="0" fontId="68" fillId="0" borderId="0">
      <alignment vertical="center"/>
      <protection/>
    </xf>
    <xf numFmtId="0" fontId="2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2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0" fillId="25" borderId="13" applyNumberFormat="0" applyFont="0" applyAlignment="0" applyProtection="0"/>
    <xf numFmtId="0" fontId="19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19" fillId="25" borderId="13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Alignment="0" applyProtection="0"/>
    <xf numFmtId="9" fontId="0" fillId="0" borderId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96" fillId="27" borderId="0" applyNumberFormat="0" applyBorder="0" applyAlignment="0" applyProtection="0"/>
    <xf numFmtId="0" fontId="28" fillId="27" borderId="0" applyNumberFormat="0" applyBorder="0" applyAlignment="0" applyProtection="0"/>
    <xf numFmtId="0" fontId="96" fillId="27" borderId="0" applyNumberFormat="0" applyBorder="0" applyAlignment="0" applyProtection="0"/>
    <xf numFmtId="0" fontId="0" fillId="22" borderId="18">
      <alignment horizontal="center"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4" applyNumberFormat="0" applyAlignment="0" applyProtection="0"/>
    <xf numFmtId="0" fontId="30" fillId="23" borderId="4" applyNumberFormat="0" applyAlignment="0" applyProtection="0"/>
    <xf numFmtId="0" fontId="98" fillId="23" borderId="4" applyNumberFormat="0" applyAlignment="0" applyProtection="0"/>
    <xf numFmtId="0" fontId="30" fillId="23" borderId="4" applyNumberFormat="0" applyAlignment="0" applyProtection="0"/>
    <xf numFmtId="0" fontId="98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3" fillId="0" borderId="0">
      <alignment/>
      <protection/>
    </xf>
    <xf numFmtId="0" fontId="4" fillId="0" borderId="0" applyFont="0" applyFill="0" applyBorder="0" applyAlignment="0" applyProtection="0"/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3" fillId="0" borderId="0">
      <alignment vertical="center"/>
      <protection/>
    </xf>
    <xf numFmtId="41" fontId="143" fillId="0" borderId="0">
      <alignment/>
      <protection/>
    </xf>
    <xf numFmtId="0" fontId="4" fillId="0" borderId="0" applyProtection="0">
      <alignment/>
    </xf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" fillId="0" borderId="0" applyProtection="0">
      <alignment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43" fillId="0" borderId="0">
      <alignment/>
      <protection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>
      <alignment/>
      <protection/>
    </xf>
    <xf numFmtId="0" fontId="21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141" fillId="0" borderId="0">
      <alignment/>
      <protection/>
    </xf>
    <xf numFmtId="0" fontId="82" fillId="0" borderId="19">
      <alignment/>
      <protection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99" fillId="0" borderId="11" applyNumberFormat="0" applyFill="0" applyAlignment="0" applyProtection="0"/>
    <xf numFmtId="0" fontId="31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0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41" fontId="0" fillId="0" borderId="0" applyFont="0" applyFill="0" applyBorder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101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101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3" fillId="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2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03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104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05" fillId="4" borderId="0" applyNumberFormat="0" applyBorder="0" applyAlignment="0" applyProtection="0"/>
    <xf numFmtId="0" fontId="38" fillId="4" borderId="0" applyNumberFormat="0" applyBorder="0" applyAlignment="0" applyProtection="0"/>
    <xf numFmtId="0" fontId="105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40" fillId="0" borderId="0">
      <alignment/>
      <protection/>
    </xf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106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106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39" fillId="22" borderId="14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" fillId="0" borderId="0" applyFont="0" applyFill="0" applyAlignment="0" applyProtection="0"/>
    <xf numFmtId="41" fontId="140" fillId="0" borderId="0">
      <alignment/>
      <protection/>
    </xf>
    <xf numFmtId="180" fontId="140" fillId="0" borderId="0">
      <alignment/>
      <protection/>
    </xf>
    <xf numFmtId="0" fontId="4" fillId="0" borderId="0" applyFont="0" applyFill="0" applyBorder="0" applyAlignment="0" applyProtection="0"/>
    <xf numFmtId="0" fontId="3" fillId="0" borderId="0" applyFill="0" applyAlignment="0">
      <protection/>
    </xf>
    <xf numFmtId="0" fontId="14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3" fillId="0" borderId="0">
      <alignment/>
      <protection/>
    </xf>
    <xf numFmtId="42" fontId="0" fillId="0" borderId="0" applyFont="0" applyFill="0" applyBorder="0" applyAlignment="0" applyProtection="0"/>
    <xf numFmtId="42" fontId="143" fillId="0" borderId="0">
      <alignment/>
      <protection/>
    </xf>
    <xf numFmtId="42" fontId="143" fillId="0" borderId="0">
      <alignment/>
      <protection/>
    </xf>
    <xf numFmtId="42" fontId="143" fillId="0" borderId="0">
      <alignment/>
      <protection/>
    </xf>
    <xf numFmtId="42" fontId="0" fillId="0" borderId="0" applyFont="0" applyFill="0" applyBorder="0" applyAlignment="0" applyProtection="0"/>
    <xf numFmtId="42" fontId="143" fillId="0" borderId="0">
      <alignment/>
      <protection/>
    </xf>
    <xf numFmtId="206" fontId="66" fillId="28" borderId="0">
      <alignment vertical="center"/>
      <protection/>
    </xf>
    <xf numFmtId="205" fontId="14" fillId="0" borderId="2">
      <alignment vertical="center"/>
      <protection/>
    </xf>
    <xf numFmtId="205" fontId="66" fillId="0" borderId="2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43" fillId="0" borderId="0">
      <alignment vertical="center"/>
      <protection/>
    </xf>
    <xf numFmtId="0" fontId="149" fillId="0" borderId="0">
      <alignment vertical="center"/>
      <protection/>
    </xf>
    <xf numFmtId="0" fontId="4" fillId="0" borderId="0">
      <alignment/>
      <protection/>
    </xf>
    <xf numFmtId="0" fontId="107" fillId="0" borderId="0">
      <alignment/>
      <protection/>
    </xf>
    <xf numFmtId="0" fontId="148" fillId="0" borderId="0">
      <alignment vertical="center"/>
      <protection/>
    </xf>
    <xf numFmtId="0" fontId="148" fillId="0" borderId="0">
      <alignment vertical="center"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48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48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3" fillId="0" borderId="0">
      <alignment/>
      <protection/>
    </xf>
    <xf numFmtId="0" fontId="22" fillId="0" borderId="0">
      <alignment vertical="center"/>
      <protection/>
    </xf>
    <xf numFmtId="0" fontId="143" fillId="0" borderId="0">
      <alignment/>
      <protection/>
    </xf>
    <xf numFmtId="0" fontId="0" fillId="0" borderId="0">
      <alignment vertical="center"/>
      <protection/>
    </xf>
    <xf numFmtId="0" fontId="148" fillId="0" borderId="0">
      <alignment vertical="center"/>
      <protection/>
    </xf>
    <xf numFmtId="0" fontId="0" fillId="0" borderId="0">
      <alignment vertical="center"/>
      <protection/>
    </xf>
    <xf numFmtId="0" fontId="148" fillId="0" borderId="0">
      <alignment vertical="center"/>
      <protection/>
    </xf>
    <xf numFmtId="0" fontId="148" fillId="0" borderId="0">
      <alignment vertical="center"/>
      <protection/>
    </xf>
    <xf numFmtId="0" fontId="148" fillId="0" borderId="0">
      <alignment vertical="center"/>
      <protection/>
    </xf>
    <xf numFmtId="0" fontId="14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0" borderId="0">
      <alignment vertical="center"/>
      <protection/>
    </xf>
    <xf numFmtId="0" fontId="143" fillId="0" borderId="0">
      <alignment/>
      <protection/>
    </xf>
    <xf numFmtId="0" fontId="0" fillId="0" borderId="0">
      <alignment/>
      <protection/>
    </xf>
    <xf numFmtId="0" fontId="149" fillId="0" borderId="0">
      <alignment vertical="center"/>
      <protection/>
    </xf>
    <xf numFmtId="0" fontId="4" fillId="0" borderId="0">
      <alignment/>
      <protection/>
    </xf>
    <xf numFmtId="0" fontId="143" fillId="0" borderId="0">
      <alignment/>
      <protection/>
    </xf>
    <xf numFmtId="0" fontId="0" fillId="0" borderId="0">
      <alignment/>
      <protection/>
    </xf>
    <xf numFmtId="0" fontId="143" fillId="0" borderId="0">
      <alignment vertical="center"/>
      <protection/>
    </xf>
    <xf numFmtId="0" fontId="3" fillId="0" borderId="0">
      <alignment/>
      <protection/>
    </xf>
    <xf numFmtId="0" fontId="69" fillId="0" borderId="0">
      <alignment/>
      <protection/>
    </xf>
    <xf numFmtId="0" fontId="4" fillId="0" borderId="0" applyProtection="0">
      <alignment/>
    </xf>
    <xf numFmtId="0" fontId="143" fillId="0" borderId="0">
      <alignment/>
      <protection/>
    </xf>
    <xf numFmtId="0" fontId="107" fillId="0" borderId="0">
      <alignment/>
      <protection/>
    </xf>
    <xf numFmtId="0" fontId="6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40" fillId="0" borderId="0">
      <alignment/>
      <protection/>
    </xf>
    <xf numFmtId="0" fontId="143" fillId="0" borderId="0">
      <alignment vertical="center"/>
      <protection/>
    </xf>
    <xf numFmtId="0" fontId="0" fillId="0" borderId="0">
      <alignment/>
      <protection/>
    </xf>
    <xf numFmtId="0" fontId="143" fillId="0" borderId="0">
      <alignment vertical="center"/>
      <protection/>
    </xf>
    <xf numFmtId="0" fontId="0" fillId="0" borderId="0">
      <alignment/>
      <protection/>
    </xf>
    <xf numFmtId="0" fontId="143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3" fillId="0" borderId="0">
      <alignment vertical="center"/>
      <protection/>
    </xf>
    <xf numFmtId="0" fontId="148" fillId="0" borderId="0">
      <alignment vertical="center"/>
      <protection/>
    </xf>
    <xf numFmtId="0" fontId="150" fillId="0" borderId="0">
      <alignment vertical="center"/>
      <protection/>
    </xf>
    <xf numFmtId="0" fontId="14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150" fillId="0" borderId="0">
      <alignment vertical="center"/>
      <protection/>
    </xf>
    <xf numFmtId="0" fontId="148" fillId="0" borderId="0">
      <alignment vertical="center"/>
      <protection/>
    </xf>
    <xf numFmtId="0" fontId="22" fillId="0" borderId="0">
      <alignment vertical="center"/>
      <protection/>
    </xf>
    <xf numFmtId="0" fontId="143" fillId="0" borderId="0">
      <alignment vertical="center"/>
      <protection/>
    </xf>
    <xf numFmtId="0" fontId="148" fillId="0" borderId="0">
      <alignment vertical="center"/>
      <protection/>
    </xf>
    <xf numFmtId="0" fontId="148" fillId="0" borderId="0">
      <alignment vertical="center"/>
      <protection/>
    </xf>
    <xf numFmtId="0" fontId="148" fillId="0" borderId="0">
      <alignment vertical="center"/>
      <protection/>
    </xf>
    <xf numFmtId="0" fontId="148" fillId="0" borderId="0">
      <alignment vertical="center"/>
      <protection/>
    </xf>
    <xf numFmtId="0" fontId="150" fillId="0" borderId="0">
      <alignment vertical="center"/>
      <protection/>
    </xf>
    <xf numFmtId="0" fontId="151" fillId="0" borderId="0">
      <alignment/>
      <protection/>
    </xf>
    <xf numFmtId="0" fontId="15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48" fillId="0" borderId="0">
      <alignment vertical="center"/>
      <protection/>
    </xf>
    <xf numFmtId="0" fontId="148" fillId="0" borderId="0">
      <alignment vertical="center"/>
      <protection/>
    </xf>
    <xf numFmtId="0" fontId="148" fillId="0" borderId="0">
      <alignment vertical="center"/>
      <protection/>
    </xf>
    <xf numFmtId="0" fontId="22" fillId="0" borderId="0">
      <alignment vertical="center"/>
      <protection/>
    </xf>
    <xf numFmtId="0" fontId="143" fillId="0" borderId="0">
      <alignment vertical="center"/>
      <protection/>
    </xf>
    <xf numFmtId="0" fontId="148" fillId="0" borderId="0">
      <alignment vertical="center"/>
      <protection/>
    </xf>
    <xf numFmtId="0" fontId="143" fillId="0" borderId="0">
      <alignment/>
      <protection/>
    </xf>
    <xf numFmtId="0" fontId="148" fillId="0" borderId="0">
      <alignment vertical="center"/>
      <protection/>
    </xf>
    <xf numFmtId="0" fontId="0" fillId="0" borderId="0">
      <alignment vertical="center"/>
      <protection/>
    </xf>
    <xf numFmtId="0" fontId="149" fillId="0" borderId="0">
      <alignment vertical="center"/>
      <protection/>
    </xf>
    <xf numFmtId="0" fontId="143" fillId="0" borderId="0">
      <alignment/>
      <protection/>
    </xf>
    <xf numFmtId="0" fontId="0" fillId="0" borderId="0">
      <alignment/>
      <protection/>
    </xf>
    <xf numFmtId="0" fontId="148" fillId="0" borderId="0">
      <alignment vertical="center"/>
      <protection/>
    </xf>
    <xf numFmtId="0" fontId="22" fillId="0" borderId="0">
      <alignment vertical="center"/>
      <protection/>
    </xf>
    <xf numFmtId="0" fontId="143" fillId="0" borderId="0">
      <alignment/>
      <protection/>
    </xf>
    <xf numFmtId="0" fontId="4" fillId="0" borderId="0" applyProtection="0">
      <alignment/>
    </xf>
    <xf numFmtId="0" fontId="14" fillId="0" borderId="0">
      <alignment/>
      <protection/>
    </xf>
    <xf numFmtId="0" fontId="143" fillId="0" borderId="0">
      <alignment vertical="center"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3" fillId="0" borderId="0">
      <alignment/>
      <protection/>
    </xf>
    <xf numFmtId="0" fontId="143" fillId="0" borderId="0">
      <alignment vertical="center"/>
      <protection/>
    </xf>
    <xf numFmtId="0" fontId="22" fillId="0" borderId="0">
      <alignment vertical="center"/>
      <protection/>
    </xf>
    <xf numFmtId="0" fontId="4" fillId="0" borderId="0">
      <alignment/>
      <protection/>
    </xf>
    <xf numFmtId="0" fontId="14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182" fontId="13" fillId="0" borderId="0" applyFill="0" applyBorder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914">
    <xf numFmtId="0" fontId="0" fillId="0" borderId="0" xfId="0" applyAlignment="1">
      <alignment/>
    </xf>
    <xf numFmtId="0" fontId="7" fillId="0" borderId="0" xfId="1286" applyFont="1" applyFill="1" applyAlignment="1" applyProtection="1">
      <alignment horizontal="right" vertical="center"/>
      <protection locked="0"/>
    </xf>
    <xf numFmtId="0" fontId="7" fillId="0" borderId="0" xfId="1286" applyFont="1" applyFill="1" applyAlignment="1" applyProtection="1">
      <alignment vertical="center"/>
      <protection locked="0"/>
    </xf>
    <xf numFmtId="0" fontId="8" fillId="0" borderId="0" xfId="1286" applyFont="1" applyFill="1" applyBorder="1" applyAlignment="1" applyProtection="1">
      <alignment vertical="center"/>
      <protection locked="0"/>
    </xf>
    <xf numFmtId="0" fontId="8" fillId="0" borderId="0" xfId="1286" applyFont="1" applyFill="1" applyAlignment="1" applyProtection="1">
      <alignment horizontal="center" vertical="center"/>
      <protection locked="0"/>
    </xf>
    <xf numFmtId="0" fontId="11" fillId="0" borderId="0" xfId="1286" applyFont="1" applyFill="1" applyBorder="1" applyAlignment="1" applyProtection="1">
      <alignment vertical="center"/>
      <protection locked="0"/>
    </xf>
    <xf numFmtId="0" fontId="7" fillId="0" borderId="0" xfId="1283" applyFont="1" applyFill="1" applyBorder="1" applyAlignment="1">
      <alignment horizontal="left" vertical="center"/>
    </xf>
    <xf numFmtId="0" fontId="11" fillId="0" borderId="0" xfId="1286" applyFont="1" applyFill="1" applyAlignment="1" applyProtection="1">
      <alignment vertical="center"/>
      <protection locked="0"/>
    </xf>
    <xf numFmtId="0" fontId="11" fillId="0" borderId="0" xfId="1286" applyFont="1" applyFill="1" applyAlignment="1" applyProtection="1">
      <alignment horizontal="right" vertical="center"/>
      <protection locked="0"/>
    </xf>
    <xf numFmtId="0" fontId="8" fillId="0" borderId="0" xfId="1133" applyFont="1" applyFill="1" applyAlignment="1">
      <alignment vertical="center"/>
      <protection/>
    </xf>
    <xf numFmtId="0" fontId="8" fillId="0" borderId="0" xfId="1133" applyFont="1" applyFill="1" applyAlignment="1">
      <alignment horizontal="centerContinuous" vertical="center"/>
      <protection/>
    </xf>
    <xf numFmtId="176" fontId="8" fillId="0" borderId="0" xfId="1133" applyNumberFormat="1" applyFont="1" applyFill="1" applyAlignment="1">
      <alignment horizontal="centerContinuous" vertical="center"/>
      <protection/>
    </xf>
    <xf numFmtId="0" fontId="11" fillId="0" borderId="0" xfId="1133" applyFont="1" applyFill="1" applyAlignment="1">
      <alignment vertical="center"/>
      <protection/>
    </xf>
    <xf numFmtId="0" fontId="7" fillId="0" borderId="0" xfId="1133" applyFont="1" applyFill="1" applyAlignment="1">
      <alignment vertical="center"/>
      <protection/>
    </xf>
    <xf numFmtId="176" fontId="11" fillId="0" borderId="0" xfId="1133" applyNumberFormat="1" applyFont="1" applyFill="1" applyAlignment="1">
      <alignment vertical="center"/>
      <protection/>
    </xf>
    <xf numFmtId="0" fontId="8" fillId="0" borderId="0" xfId="1274" applyFont="1" applyFill="1" applyAlignment="1">
      <alignment vertical="center"/>
      <protection/>
    </xf>
    <xf numFmtId="0" fontId="8" fillId="0" borderId="0" xfId="1274" applyFont="1" applyFill="1" applyAlignment="1">
      <alignment vertical="center" shrinkToFit="1"/>
      <protection/>
    </xf>
    <xf numFmtId="0" fontId="8" fillId="0" borderId="0" xfId="1274" applyFont="1" applyFill="1" applyBorder="1" applyAlignment="1">
      <alignment vertical="center"/>
      <protection/>
    </xf>
    <xf numFmtId="0" fontId="8" fillId="0" borderId="0" xfId="1274" applyFont="1" applyFill="1" applyAlignment="1">
      <alignment horizontal="centerContinuous" vertical="center"/>
      <protection/>
    </xf>
    <xf numFmtId="176" fontId="8" fillId="0" borderId="0" xfId="1274" applyNumberFormat="1" applyFont="1" applyFill="1" applyAlignment="1">
      <alignment horizontal="centerContinuous" vertical="center"/>
      <protection/>
    </xf>
    <xf numFmtId="0" fontId="8" fillId="0" borderId="0" xfId="1274" applyFont="1" applyFill="1" applyAlignment="1">
      <alignment horizontal="centerContinuous" vertical="center" shrinkToFit="1"/>
      <protection/>
    </xf>
    <xf numFmtId="0" fontId="8" fillId="0" borderId="0" xfId="1274" applyFont="1" applyFill="1" applyAlignment="1">
      <alignment horizontal="right" vertical="center"/>
      <protection/>
    </xf>
    <xf numFmtId="0" fontId="11" fillId="0" borderId="0" xfId="1274" applyFont="1" applyFill="1" applyAlignment="1">
      <alignment vertical="center"/>
      <protection/>
    </xf>
    <xf numFmtId="0" fontId="11" fillId="0" borderId="0" xfId="1274" applyFont="1" applyFill="1" applyAlignment="1">
      <alignment horizontal="right" vertical="center"/>
      <protection/>
    </xf>
    <xf numFmtId="0" fontId="11" fillId="0" borderId="0" xfId="1274" applyFont="1" applyFill="1" applyBorder="1" applyAlignment="1">
      <alignment vertical="center"/>
      <protection/>
    </xf>
    <xf numFmtId="0" fontId="8" fillId="0" borderId="0" xfId="1273" applyFont="1" applyFill="1" applyAlignment="1">
      <alignment vertical="center"/>
      <protection/>
    </xf>
    <xf numFmtId="0" fontId="8" fillId="0" borderId="0" xfId="1279" applyFont="1" applyFill="1" applyBorder="1" applyAlignment="1">
      <alignment horizontal="center" vertical="center"/>
      <protection/>
    </xf>
    <xf numFmtId="0" fontId="8" fillId="0" borderId="0" xfId="1279" applyFont="1" applyFill="1" applyBorder="1" applyAlignment="1">
      <alignment horizontal="left" vertical="center"/>
      <protection/>
    </xf>
    <xf numFmtId="0" fontId="8" fillId="0" borderId="0" xfId="1279" applyFont="1" applyFill="1" applyAlignment="1">
      <alignment/>
      <protection/>
    </xf>
    <xf numFmtId="0" fontId="8" fillId="0" borderId="0" xfId="1279" applyFont="1" applyFill="1" applyBorder="1" applyAlignment="1">
      <alignment horizontal="center"/>
      <protection/>
    </xf>
    <xf numFmtId="0" fontId="7" fillId="0" borderId="0" xfId="1287" applyFont="1" applyFill="1" applyAlignment="1">
      <alignment vertical="center"/>
      <protection/>
    </xf>
    <xf numFmtId="0" fontId="7" fillId="0" borderId="0" xfId="1287" applyFont="1" applyFill="1" applyAlignment="1">
      <alignment horizontal="right" vertical="center"/>
      <protection/>
    </xf>
    <xf numFmtId="0" fontId="8" fillId="0" borderId="0" xfId="1287" applyFont="1" applyFill="1" applyAlignment="1">
      <alignment vertical="center"/>
      <protection/>
    </xf>
    <xf numFmtId="0" fontId="8" fillId="0" borderId="0" xfId="1287" applyFont="1" applyFill="1" applyAlignment="1">
      <alignment vertical="center" shrinkToFit="1"/>
      <protection/>
    </xf>
    <xf numFmtId="0" fontId="8" fillId="0" borderId="0" xfId="1287" applyFont="1" applyFill="1" applyBorder="1" applyAlignment="1">
      <alignment vertical="center"/>
      <protection/>
    </xf>
    <xf numFmtId="0" fontId="8" fillId="0" borderId="0" xfId="1287" applyFont="1" applyFill="1" applyAlignment="1">
      <alignment horizontal="centerContinuous" vertical="center"/>
      <protection/>
    </xf>
    <xf numFmtId="176" fontId="8" fillId="0" borderId="0" xfId="1287" applyNumberFormat="1" applyFont="1" applyFill="1" applyAlignment="1">
      <alignment horizontal="centerContinuous" vertical="center"/>
      <protection/>
    </xf>
    <xf numFmtId="0" fontId="8" fillId="0" borderId="0" xfId="1287" applyFont="1" applyFill="1" applyAlignment="1">
      <alignment horizontal="centerContinuous" vertical="center" shrinkToFit="1"/>
      <protection/>
    </xf>
    <xf numFmtId="3" fontId="7" fillId="0" borderId="0" xfId="1287" applyNumberFormat="1" applyFont="1" applyFill="1" applyBorder="1" applyAlignment="1">
      <alignment horizontal="right" vertical="center"/>
      <protection/>
    </xf>
    <xf numFmtId="4" fontId="7" fillId="0" borderId="0" xfId="1287" applyNumberFormat="1" applyFont="1" applyFill="1" applyBorder="1" applyAlignment="1">
      <alignment horizontal="right" vertical="center"/>
      <protection/>
    </xf>
    <xf numFmtId="3" fontId="8" fillId="0" borderId="0" xfId="1287" applyNumberFormat="1" applyFont="1" applyFill="1" applyBorder="1" applyAlignment="1">
      <alignment horizontal="right" vertical="center"/>
      <protection/>
    </xf>
    <xf numFmtId="0" fontId="8" fillId="0" borderId="0" xfId="1287" applyFont="1" applyFill="1" applyBorder="1" applyAlignment="1">
      <alignment vertical="center" shrinkToFit="1"/>
      <protection/>
    </xf>
    <xf numFmtId="4" fontId="7" fillId="0" borderId="0" xfId="1287" applyNumberFormat="1" applyFont="1" applyFill="1" applyAlignment="1">
      <alignment horizontal="right" vertical="center"/>
      <protection/>
    </xf>
    <xf numFmtId="0" fontId="8" fillId="0" borderId="0" xfId="1287" applyFont="1" applyFill="1" applyAlignment="1">
      <alignment horizontal="right" vertical="center"/>
      <protection/>
    </xf>
    <xf numFmtId="0" fontId="11" fillId="0" borderId="0" xfId="1287" applyFont="1" applyFill="1" applyAlignment="1">
      <alignment vertical="center"/>
      <protection/>
    </xf>
    <xf numFmtId="0" fontId="11" fillId="0" borderId="0" xfId="1287" applyFont="1" applyFill="1" applyBorder="1" applyAlignment="1">
      <alignment vertical="center"/>
      <protection/>
    </xf>
    <xf numFmtId="3" fontId="7" fillId="0" borderId="0" xfId="1281" applyNumberFormat="1" applyFont="1" applyFill="1" applyBorder="1" applyAlignment="1">
      <alignment horizontal="right" vertical="center"/>
      <protection/>
    </xf>
    <xf numFmtId="0" fontId="7" fillId="0" borderId="0" xfId="1281" applyFont="1" applyFill="1" applyBorder="1" applyAlignment="1">
      <alignment vertical="center"/>
      <protection/>
    </xf>
    <xf numFmtId="0" fontId="8" fillId="0" borderId="0" xfId="1281" applyFont="1" applyFill="1" applyAlignment="1">
      <alignment vertical="center"/>
      <protection/>
    </xf>
    <xf numFmtId="0" fontId="8" fillId="0" borderId="0" xfId="1281" applyFont="1" applyFill="1" applyBorder="1" applyAlignment="1">
      <alignment vertical="center"/>
      <protection/>
    </xf>
    <xf numFmtId="0" fontId="8" fillId="0" borderId="0" xfId="1281" applyFont="1" applyFill="1" applyAlignment="1">
      <alignment horizontal="center" vertical="center"/>
      <protection/>
    </xf>
    <xf numFmtId="0" fontId="8" fillId="0" borderId="0" xfId="1281" applyFont="1" applyFill="1" applyBorder="1" applyAlignment="1">
      <alignment horizontal="center" vertical="center"/>
      <protection/>
    </xf>
    <xf numFmtId="0" fontId="8" fillId="0" borderId="0" xfId="1281" applyFont="1" applyFill="1" applyBorder="1" applyAlignment="1">
      <alignment horizontal="center" vertical="center" shrinkToFit="1"/>
      <protection/>
    </xf>
    <xf numFmtId="0" fontId="8" fillId="0" borderId="0" xfId="1281" applyFont="1" applyFill="1" applyBorder="1" applyAlignment="1">
      <alignment vertical="center" shrinkToFit="1"/>
      <protection/>
    </xf>
    <xf numFmtId="0" fontId="11" fillId="0" borderId="0" xfId="1281" applyFont="1" applyFill="1" applyBorder="1" applyAlignment="1">
      <alignment horizontal="center" vertical="center"/>
      <protection/>
    </xf>
    <xf numFmtId="0" fontId="11" fillId="0" borderId="0" xfId="1281" applyFont="1" applyFill="1" applyBorder="1" applyAlignment="1">
      <alignment vertical="center"/>
      <protection/>
    </xf>
    <xf numFmtId="0" fontId="8" fillId="0" borderId="0" xfId="1280" applyFont="1" applyFill="1" applyAlignment="1">
      <alignment vertical="center"/>
      <protection/>
    </xf>
    <xf numFmtId="0" fontId="11" fillId="0" borderId="0" xfId="1281" applyFont="1" applyFill="1" applyAlignment="1">
      <alignment horizontal="center" vertical="center"/>
      <protection/>
    </xf>
    <xf numFmtId="0" fontId="11" fillId="0" borderId="0" xfId="1281" applyFont="1" applyFill="1" applyAlignment="1">
      <alignment vertical="center"/>
      <protection/>
    </xf>
    <xf numFmtId="0" fontId="53" fillId="0" borderId="0" xfId="0" applyFont="1" applyFill="1" applyAlignment="1">
      <alignment vertical="center"/>
    </xf>
    <xf numFmtId="0" fontId="11" fillId="0" borderId="0" xfId="1281" applyFont="1" applyFill="1" applyAlignment="1">
      <alignment horizontal="right" vertical="center"/>
      <protection/>
    </xf>
    <xf numFmtId="0" fontId="8" fillId="0" borderId="0" xfId="1281" applyFont="1" applyFill="1" applyAlignment="1">
      <alignment horizontal="centerContinuous" vertical="center"/>
      <protection/>
    </xf>
    <xf numFmtId="0" fontId="8" fillId="0" borderId="0" xfId="1281" applyFont="1" applyFill="1" applyBorder="1" applyAlignment="1">
      <alignment horizontal="centerContinuous" vertical="center"/>
      <protection/>
    </xf>
    <xf numFmtId="0" fontId="8" fillId="0" borderId="0" xfId="1281" applyFont="1" applyFill="1" applyBorder="1" applyAlignment="1">
      <alignment horizontal="left" vertical="center"/>
      <protection/>
    </xf>
    <xf numFmtId="0" fontId="8" fillId="0" borderId="0" xfId="1281" applyFont="1" applyFill="1" applyBorder="1" applyAlignment="1">
      <alignment horizontal="left" vertical="center" shrinkToFit="1"/>
      <protection/>
    </xf>
    <xf numFmtId="190" fontId="8" fillId="0" borderId="0" xfId="1281" applyNumberFormat="1" applyFont="1" applyFill="1" applyBorder="1" applyAlignment="1">
      <alignment horizontal="right" vertical="center"/>
      <protection/>
    </xf>
    <xf numFmtId="3" fontId="8" fillId="0" borderId="0" xfId="1281" applyNumberFormat="1" applyFont="1" applyFill="1" applyBorder="1" applyAlignment="1">
      <alignment horizontal="center" vertical="center"/>
      <protection/>
    </xf>
    <xf numFmtId="0" fontId="8" fillId="0" borderId="0" xfId="1281" applyFont="1" applyFill="1" applyBorder="1" applyAlignment="1" quotePrefix="1">
      <alignment horizontal="center" vertical="center"/>
      <protection/>
    </xf>
    <xf numFmtId="186" fontId="8" fillId="0" borderId="0" xfId="1281" applyNumberFormat="1" applyFont="1" applyFill="1" applyBorder="1" applyAlignment="1">
      <alignment horizontal="right" vertical="center"/>
      <protection/>
    </xf>
    <xf numFmtId="186" fontId="8" fillId="0" borderId="0" xfId="1281" applyNumberFormat="1" applyFont="1" applyFill="1" applyBorder="1" applyAlignment="1">
      <alignment horizontal="center" vertical="center"/>
      <protection/>
    </xf>
    <xf numFmtId="0" fontId="8" fillId="0" borderId="0" xfId="1281" applyNumberFormat="1" applyFont="1" applyFill="1" applyBorder="1" applyAlignment="1">
      <alignment horizontal="center" vertical="center"/>
      <protection/>
    </xf>
    <xf numFmtId="186" fontId="8" fillId="0" borderId="0" xfId="1281" applyNumberFormat="1" applyFont="1" applyFill="1" applyBorder="1" applyAlignment="1" quotePrefix="1">
      <alignment horizontal="right" vertical="center"/>
      <protection/>
    </xf>
    <xf numFmtId="3" fontId="8" fillId="0" borderId="0" xfId="1281" applyNumberFormat="1" applyFont="1" applyFill="1" applyBorder="1" applyAlignment="1">
      <alignment horizontal="left" vertical="center"/>
      <protection/>
    </xf>
    <xf numFmtId="3" fontId="8" fillId="0" borderId="0" xfId="1281" applyNumberFormat="1" applyFont="1" applyFill="1" applyBorder="1" applyAlignment="1">
      <alignment horizontal="right" vertical="center"/>
      <protection/>
    </xf>
    <xf numFmtId="0" fontId="7" fillId="0" borderId="0" xfId="1281" applyFont="1" applyFill="1" applyBorder="1" applyAlignment="1">
      <alignment horizontal="right" vertical="center"/>
      <protection/>
    </xf>
    <xf numFmtId="0" fontId="7" fillId="0" borderId="0" xfId="1281" applyFont="1" applyFill="1" applyBorder="1" applyAlignment="1">
      <alignment horizontal="center" vertical="center"/>
      <protection/>
    </xf>
    <xf numFmtId="0" fontId="11" fillId="0" borderId="0" xfId="1281" applyFont="1" applyFill="1" applyBorder="1" applyAlignment="1">
      <alignment horizontal="left" vertical="center"/>
      <protection/>
    </xf>
    <xf numFmtId="0" fontId="8" fillId="0" borderId="0" xfId="1281" applyFont="1" applyFill="1" applyBorder="1" applyAlignment="1">
      <alignment horizontal="right" vertical="center"/>
      <protection/>
    </xf>
    <xf numFmtId="0" fontId="11" fillId="0" borderId="0" xfId="1281" applyFont="1" applyFill="1" applyBorder="1" applyAlignment="1">
      <alignment horizontal="right" vertical="center"/>
      <protection/>
    </xf>
    <xf numFmtId="0" fontId="7" fillId="0" borderId="0" xfId="1280" applyFont="1" applyFill="1" applyAlignment="1">
      <alignment horizontal="right" vertical="center"/>
      <protection/>
    </xf>
    <xf numFmtId="0" fontId="8" fillId="0" borderId="0" xfId="1271" applyFont="1" applyFill="1" applyBorder="1" applyAlignment="1">
      <alignment vertical="center"/>
      <protection/>
    </xf>
    <xf numFmtId="0" fontId="11" fillId="0" borderId="0" xfId="1271" applyFont="1" applyFill="1" applyBorder="1" applyAlignment="1">
      <alignment vertical="center"/>
      <protection/>
    </xf>
    <xf numFmtId="0" fontId="11" fillId="0" borderId="0" xfId="1271" applyFont="1" applyFill="1" applyAlignment="1">
      <alignment vertical="center"/>
      <protection/>
    </xf>
    <xf numFmtId="0" fontId="11" fillId="0" borderId="0" xfId="1271" applyFont="1" applyFill="1" applyAlignment="1">
      <alignment horizontal="right" vertical="center"/>
      <protection/>
    </xf>
    <xf numFmtId="0" fontId="11" fillId="0" borderId="0" xfId="1271" applyFont="1" applyFill="1" applyAlignment="1">
      <alignment horizontal="left" vertical="center"/>
      <protection/>
    </xf>
    <xf numFmtId="0" fontId="7" fillId="0" borderId="0" xfId="1280" applyFont="1" applyFill="1" applyAlignment="1">
      <alignment vertical="center"/>
      <protection/>
    </xf>
    <xf numFmtId="0" fontId="7" fillId="0" borderId="0" xfId="1280" applyFont="1" applyFill="1" applyBorder="1" applyAlignment="1">
      <alignment vertical="center"/>
      <protection/>
    </xf>
    <xf numFmtId="0" fontId="8" fillId="0" borderId="0" xfId="1280" applyFont="1" applyFill="1" applyBorder="1" applyAlignment="1">
      <alignment vertical="center"/>
      <protection/>
    </xf>
    <xf numFmtId="0" fontId="52" fillId="0" borderId="0" xfId="1280" applyFont="1" applyFill="1" applyAlignment="1">
      <alignment horizontal="center" vertical="center"/>
      <protection/>
    </xf>
    <xf numFmtId="0" fontId="8" fillId="0" borderId="0" xfId="1280" applyFont="1" applyFill="1" applyAlignment="1">
      <alignment horizontal="centerContinuous" vertical="center"/>
      <protection/>
    </xf>
    <xf numFmtId="184" fontId="7" fillId="0" borderId="0" xfId="1259" applyNumberFormat="1" applyFont="1" applyFill="1" applyAlignment="1" applyProtection="1">
      <alignment horizontal="right" vertical="center"/>
      <protection locked="0"/>
    </xf>
    <xf numFmtId="41" fontId="7" fillId="0" borderId="0" xfId="1259" applyNumberFormat="1" applyFont="1" applyFill="1" applyAlignment="1" applyProtection="1">
      <alignment horizontal="right" vertical="center"/>
      <protection locked="0"/>
    </xf>
    <xf numFmtId="187" fontId="7" fillId="0" borderId="0" xfId="960" applyNumberFormat="1" applyFont="1" applyFill="1" applyAlignment="1" applyProtection="1">
      <alignment horizontal="right" vertical="center"/>
      <protection locked="0"/>
    </xf>
    <xf numFmtId="185" fontId="8" fillId="0" borderId="0" xfId="960" applyNumberFormat="1" applyFont="1" applyFill="1" applyAlignment="1" applyProtection="1">
      <alignment horizontal="right" vertical="center"/>
      <protection locked="0"/>
    </xf>
    <xf numFmtId="194" fontId="8" fillId="0" borderId="0" xfId="960" applyNumberFormat="1" applyFont="1" applyFill="1" applyAlignment="1" applyProtection="1">
      <alignment horizontal="right" vertical="center"/>
      <protection locked="0"/>
    </xf>
    <xf numFmtId="0" fontId="8" fillId="0" borderId="0" xfId="1276" applyFont="1" applyFill="1" applyBorder="1" applyAlignment="1">
      <alignment vertical="center"/>
      <protection/>
    </xf>
    <xf numFmtId="0" fontId="11" fillId="0" borderId="0" xfId="1280" applyFont="1" applyFill="1" applyAlignment="1">
      <alignment vertical="center"/>
      <protection/>
    </xf>
    <xf numFmtId="0" fontId="11" fillId="0" borderId="0" xfId="1280" applyFont="1" applyFill="1" applyBorder="1" applyAlignment="1">
      <alignment vertical="center"/>
      <protection/>
    </xf>
    <xf numFmtId="0" fontId="7" fillId="0" borderId="0" xfId="1260" applyFont="1" applyFill="1" applyAlignment="1">
      <alignment vertical="center"/>
      <protection/>
    </xf>
    <xf numFmtId="0" fontId="8" fillId="0" borderId="0" xfId="1260" applyFont="1" applyFill="1" applyAlignment="1">
      <alignment vertical="center"/>
      <protection/>
    </xf>
    <xf numFmtId="0" fontId="8" fillId="0" borderId="0" xfId="1260" applyFont="1" applyFill="1" applyBorder="1" applyAlignment="1">
      <alignment vertical="center"/>
      <protection/>
    </xf>
    <xf numFmtId="0" fontId="8" fillId="0" borderId="0" xfId="1260" applyFont="1" applyFill="1" applyAlignment="1">
      <alignment horizontal="centerContinuous" vertical="center"/>
      <protection/>
    </xf>
    <xf numFmtId="0" fontId="11" fillId="0" borderId="0" xfId="1260" applyFont="1" applyFill="1" applyBorder="1" applyAlignment="1">
      <alignment vertical="center"/>
      <protection/>
    </xf>
    <xf numFmtId="0" fontId="11" fillId="0" borderId="0" xfId="1260" applyFont="1" applyFill="1" applyAlignment="1">
      <alignment vertical="center"/>
      <protection/>
    </xf>
    <xf numFmtId="0" fontId="8" fillId="0" borderId="0" xfId="1280" applyFont="1" applyFill="1" applyAlignment="1">
      <alignment horizontal="right" vertical="center"/>
      <protection/>
    </xf>
    <xf numFmtId="0" fontId="8" fillId="0" borderId="0" xfId="1280" applyFont="1" applyFill="1" applyAlignment="1">
      <alignment horizontal="center" vertical="center"/>
      <protection/>
    </xf>
    <xf numFmtId="0" fontId="8" fillId="0" borderId="0" xfId="1275" applyFont="1" applyFill="1" applyAlignment="1">
      <alignment horizontal="left" vertical="center"/>
      <protection/>
    </xf>
    <xf numFmtId="0" fontId="11" fillId="0" borderId="0" xfId="1280" applyFont="1" applyFill="1" applyAlignment="1">
      <alignment horizontal="right" vertical="center"/>
      <protection/>
    </xf>
    <xf numFmtId="0" fontId="8" fillId="0" borderId="0" xfId="1280" applyNumberFormat="1" applyFont="1" applyFill="1" applyBorder="1" applyAlignment="1">
      <alignment horizontal="right" vertical="center"/>
      <protection/>
    </xf>
    <xf numFmtId="0" fontId="11" fillId="0" borderId="0" xfId="1280" applyNumberFormat="1" applyFont="1" applyFill="1" applyBorder="1" applyAlignment="1">
      <alignment vertical="center"/>
      <protection/>
    </xf>
    <xf numFmtId="41" fontId="8" fillId="0" borderId="0" xfId="1280" applyNumberFormat="1" applyFont="1" applyFill="1" applyAlignment="1">
      <alignment horizontal="right" vertical="center"/>
      <protection/>
    </xf>
    <xf numFmtId="41" fontId="11" fillId="0" borderId="0" xfId="1280" applyNumberFormat="1" applyFont="1" applyFill="1" applyAlignment="1">
      <alignment vertical="center"/>
      <protection/>
    </xf>
    <xf numFmtId="41" fontId="8" fillId="0" borderId="0" xfId="1280" applyNumberFormat="1" applyFont="1" applyFill="1" applyBorder="1" applyAlignment="1">
      <alignment horizontal="right" vertical="center"/>
      <protection/>
    </xf>
    <xf numFmtId="0" fontId="11" fillId="0" borderId="0" xfId="1280" applyNumberFormat="1" applyFont="1" applyFill="1" applyAlignment="1">
      <alignment vertical="center"/>
      <protection/>
    </xf>
    <xf numFmtId="0" fontId="52" fillId="0" borderId="0" xfId="1285" applyFont="1" applyFill="1" applyBorder="1" applyAlignment="1">
      <alignment vertical="center"/>
      <protection/>
    </xf>
    <xf numFmtId="0" fontId="11" fillId="0" borderId="0" xfId="1285" applyFont="1" applyFill="1" applyBorder="1" applyAlignment="1">
      <alignment vertical="center"/>
      <protection/>
    </xf>
    <xf numFmtId="41" fontId="11" fillId="0" borderId="0" xfId="1285" applyNumberFormat="1" applyFont="1" applyFill="1" applyAlignment="1">
      <alignment vertical="center"/>
      <protection/>
    </xf>
    <xf numFmtId="0" fontId="11" fillId="0" borderId="0" xfId="1285" applyFont="1" applyFill="1" applyAlignment="1">
      <alignment horizontal="center" vertical="center"/>
      <protection/>
    </xf>
    <xf numFmtId="0" fontId="11" fillId="0" borderId="0" xfId="1285" applyFont="1" applyFill="1" applyAlignment="1">
      <alignment vertical="center"/>
      <protection/>
    </xf>
    <xf numFmtId="0" fontId="8" fillId="0" borderId="0" xfId="1265" applyFont="1" applyFill="1" applyBorder="1" applyAlignment="1">
      <alignment vertical="center"/>
      <protection/>
    </xf>
    <xf numFmtId="0" fontId="11" fillId="0" borderId="0" xfId="1265" applyFont="1" applyFill="1" applyAlignment="1">
      <alignment vertical="center"/>
      <protection/>
    </xf>
    <xf numFmtId="0" fontId="11" fillId="0" borderId="0" xfId="1265" applyFont="1" applyFill="1" applyBorder="1" applyAlignment="1">
      <alignment vertical="center"/>
      <protection/>
    </xf>
    <xf numFmtId="0" fontId="11" fillId="0" borderId="0" xfId="1265" applyNumberFormat="1" applyFont="1" applyFill="1" applyAlignment="1">
      <alignment vertical="center"/>
      <protection/>
    </xf>
    <xf numFmtId="0" fontId="56" fillId="0" borderId="0" xfId="1273" applyFont="1" applyFill="1" applyAlignment="1">
      <alignment vertical="center"/>
      <protection/>
    </xf>
    <xf numFmtId="0" fontId="56" fillId="0" borderId="0" xfId="0" applyFont="1" applyFill="1" applyAlignment="1">
      <alignment vertical="center"/>
    </xf>
    <xf numFmtId="0" fontId="11" fillId="0" borderId="0" xfId="1261" applyFont="1" applyFill="1" applyBorder="1" applyAlignment="1">
      <alignment vertical="center"/>
      <protection/>
    </xf>
    <xf numFmtId="0" fontId="59" fillId="0" borderId="0" xfId="1265" applyFont="1" applyFill="1" applyBorder="1" applyAlignment="1">
      <alignment vertical="center"/>
      <protection/>
    </xf>
    <xf numFmtId="0" fontId="53" fillId="0" borderId="0" xfId="1265" applyFont="1" applyFill="1" applyBorder="1" applyAlignment="1">
      <alignment vertical="center"/>
      <protection/>
    </xf>
    <xf numFmtId="0" fontId="53" fillId="0" borderId="0" xfId="1265" applyFont="1" applyFill="1" applyBorder="1" applyAlignment="1" applyProtection="1">
      <alignment vertical="center"/>
      <protection locked="0"/>
    </xf>
    <xf numFmtId="0" fontId="59" fillId="0" borderId="0" xfId="1285" applyFont="1" applyFill="1" applyBorder="1" applyAlignment="1">
      <alignment vertical="center"/>
      <protection/>
    </xf>
    <xf numFmtId="0" fontId="53" fillId="0" borderId="0" xfId="1265" applyFont="1" applyFill="1" applyBorder="1" applyAlignment="1">
      <alignment horizontal="left" vertical="center"/>
      <protection/>
    </xf>
    <xf numFmtId="0" fontId="8" fillId="0" borderId="0" xfId="1286" applyFont="1" applyFill="1" applyAlignment="1" applyProtection="1">
      <alignment vertical="center"/>
      <protection locked="0"/>
    </xf>
    <xf numFmtId="0" fontId="8" fillId="0" borderId="0" xfId="1286" applyFont="1" applyFill="1" applyAlignment="1" applyProtection="1">
      <alignment horizontal="right" vertical="center"/>
      <protection locked="0"/>
    </xf>
    <xf numFmtId="176" fontId="8" fillId="0" borderId="0" xfId="1133" applyNumberFormat="1" applyFont="1" applyFill="1" applyAlignment="1">
      <alignment vertical="center"/>
      <protection/>
    </xf>
    <xf numFmtId="0" fontId="8" fillId="0" borderId="0" xfId="1279" applyFont="1" applyFill="1" applyAlignment="1">
      <alignment vertical="center"/>
      <protection/>
    </xf>
    <xf numFmtId="0" fontId="8" fillId="0" borderId="0" xfId="1279" applyFont="1" applyFill="1" applyBorder="1" applyAlignment="1">
      <alignment vertical="center"/>
      <protection/>
    </xf>
    <xf numFmtId="41" fontId="8" fillId="0" borderId="0" xfId="1129" applyFont="1" applyFill="1" applyAlignment="1">
      <alignment horizontal="center" vertical="center"/>
    </xf>
    <xf numFmtId="41" fontId="8" fillId="0" borderId="0" xfId="1129" applyFont="1" applyFill="1" applyAlignment="1">
      <alignment vertical="center"/>
    </xf>
    <xf numFmtId="0" fontId="59" fillId="0" borderId="0" xfId="1281" applyFont="1" applyFill="1" applyBorder="1" applyAlignment="1">
      <alignment vertical="center"/>
      <protection/>
    </xf>
    <xf numFmtId="0" fontId="59" fillId="0" borderId="0" xfId="1286" applyFont="1" applyFill="1" applyAlignment="1" applyProtection="1">
      <alignment horizontal="centerContinuous" vertical="center"/>
      <protection locked="0"/>
    </xf>
    <xf numFmtId="0" fontId="59" fillId="0" borderId="0" xfId="1286" applyFont="1" applyFill="1" applyBorder="1" applyAlignment="1" applyProtection="1">
      <alignment vertical="center"/>
      <protection locked="0"/>
    </xf>
    <xf numFmtId="0" fontId="59" fillId="0" borderId="0" xfId="1286" applyFont="1" applyFill="1" applyBorder="1" applyAlignment="1" applyProtection="1">
      <alignment horizontal="centerContinuous" vertical="center"/>
      <protection locked="0"/>
    </xf>
    <xf numFmtId="0" fontId="59" fillId="0" borderId="0" xfId="1133" applyFont="1" applyFill="1" applyAlignment="1">
      <alignment horizontal="centerContinuous" vertical="center"/>
      <protection/>
    </xf>
    <xf numFmtId="176" fontId="59" fillId="0" borderId="0" xfId="1133" applyNumberFormat="1" applyFont="1" applyFill="1" applyAlignment="1">
      <alignment horizontal="centerContinuous" vertical="center"/>
      <protection/>
    </xf>
    <xf numFmtId="0" fontId="59" fillId="0" borderId="0" xfId="1133" applyFont="1" applyFill="1" applyAlignment="1">
      <alignment vertical="center"/>
      <protection/>
    </xf>
    <xf numFmtId="0" fontId="59" fillId="0" borderId="0" xfId="1274" applyFont="1" applyFill="1" applyAlignment="1">
      <alignment horizontal="centerContinuous" vertical="center"/>
      <protection/>
    </xf>
    <xf numFmtId="49" fontId="59" fillId="0" borderId="0" xfId="1274" applyNumberFormat="1" applyFont="1" applyFill="1" applyAlignment="1">
      <alignment horizontal="centerContinuous" vertical="center"/>
      <protection/>
    </xf>
    <xf numFmtId="176" fontId="59" fillId="0" borderId="0" xfId="1274" applyNumberFormat="1" applyFont="1" applyFill="1" applyAlignment="1">
      <alignment horizontal="centerContinuous" vertical="center"/>
      <protection/>
    </xf>
    <xf numFmtId="0" fontId="59" fillId="0" borderId="0" xfId="1274" applyFont="1" applyFill="1" applyAlignment="1">
      <alignment horizontal="centerContinuous" vertical="center" shrinkToFit="1"/>
      <protection/>
    </xf>
    <xf numFmtId="0" fontId="59" fillId="0" borderId="0" xfId="1274" applyFont="1" applyFill="1" applyBorder="1" applyAlignment="1">
      <alignment vertical="center"/>
      <protection/>
    </xf>
    <xf numFmtId="0" fontId="59" fillId="0" borderId="0" xfId="1273" applyFont="1" applyFill="1" applyAlignment="1">
      <alignment horizontal="centerContinuous" vertical="center"/>
      <protection/>
    </xf>
    <xf numFmtId="0" fontId="59" fillId="0" borderId="0" xfId="1287" applyFont="1" applyFill="1" applyBorder="1" applyAlignment="1">
      <alignment vertical="center"/>
      <protection/>
    </xf>
    <xf numFmtId="0" fontId="59" fillId="0" borderId="0" xfId="1281" applyFont="1" applyFill="1" applyBorder="1" applyAlignment="1">
      <alignment horizontal="center" vertical="center"/>
      <protection/>
    </xf>
    <xf numFmtId="0" fontId="59" fillId="0" borderId="0" xfId="1280" applyFont="1" applyFill="1" applyBorder="1" applyAlignment="1">
      <alignment vertical="center"/>
      <protection/>
    </xf>
    <xf numFmtId="0" fontId="59" fillId="0" borderId="0" xfId="1280" applyFont="1" applyFill="1" applyAlignment="1">
      <alignment horizontal="centerContinuous" vertical="center"/>
      <protection/>
    </xf>
    <xf numFmtId="0" fontId="53" fillId="0" borderId="0" xfId="1281" applyFont="1" applyFill="1" applyBorder="1" applyAlignment="1">
      <alignment vertical="center"/>
      <protection/>
    </xf>
    <xf numFmtId="41" fontId="53" fillId="0" borderId="0" xfId="0" applyNumberFormat="1" applyFont="1" applyFill="1" applyBorder="1" applyAlignment="1" applyProtection="1">
      <alignment horizontal="right" vertical="center"/>
      <protection locked="0"/>
    </xf>
    <xf numFmtId="0" fontId="53" fillId="0" borderId="0" xfId="1280" applyFont="1" applyFill="1" applyBorder="1" applyAlignment="1">
      <alignment vertical="center"/>
      <protection/>
    </xf>
    <xf numFmtId="0" fontId="53" fillId="0" borderId="0" xfId="1280" applyFont="1" applyFill="1" applyBorder="1" applyAlignment="1">
      <alignment vertical="center" shrinkToFit="1"/>
      <protection/>
    </xf>
    <xf numFmtId="41" fontId="53" fillId="0" borderId="0" xfId="1280" applyNumberFormat="1" applyFont="1" applyFill="1" applyBorder="1" applyAlignment="1" applyProtection="1">
      <alignment horizontal="right" vertical="center"/>
      <protection locked="0"/>
    </xf>
    <xf numFmtId="0" fontId="53" fillId="0" borderId="20" xfId="1280" applyNumberFormat="1" applyFont="1" applyFill="1" applyBorder="1" applyAlignment="1">
      <alignment horizontal="center" vertical="center"/>
      <protection/>
    </xf>
    <xf numFmtId="0" fontId="53" fillId="0" borderId="0" xfId="1280" applyFont="1" applyFill="1" applyBorder="1" applyAlignment="1">
      <alignment horizontal="right" vertical="center" wrapText="1"/>
      <protection/>
    </xf>
    <xf numFmtId="0" fontId="53" fillId="0" borderId="0" xfId="1280" applyNumberFormat="1" applyFont="1" applyFill="1" applyBorder="1" applyAlignment="1">
      <alignment vertical="center"/>
      <protection/>
    </xf>
    <xf numFmtId="0" fontId="53" fillId="0" borderId="0" xfId="1280" applyFont="1" applyFill="1" applyBorder="1" applyAlignment="1">
      <alignment horizontal="right" vertical="center" shrinkToFit="1"/>
      <protection/>
    </xf>
    <xf numFmtId="0" fontId="53" fillId="0" borderId="0" xfId="1260" applyFont="1" applyFill="1" applyBorder="1" applyAlignment="1">
      <alignment vertical="center"/>
      <protection/>
    </xf>
    <xf numFmtId="0" fontId="53" fillId="0" borderId="0" xfId="1280" applyFont="1" applyFill="1" applyAlignment="1">
      <alignment vertical="center"/>
      <protection/>
    </xf>
    <xf numFmtId="49" fontId="53" fillId="0" borderId="20" xfId="1259" applyNumberFormat="1" applyFont="1" applyFill="1" applyBorder="1" applyAlignment="1">
      <alignment horizontal="center" vertical="center"/>
      <protection/>
    </xf>
    <xf numFmtId="41" fontId="53" fillId="0" borderId="0" xfId="1259" applyNumberFormat="1" applyFont="1" applyFill="1" applyAlignment="1" applyProtection="1">
      <alignment horizontal="right" vertical="center"/>
      <protection locked="0"/>
    </xf>
    <xf numFmtId="41" fontId="53" fillId="0" borderId="0" xfId="1259" applyNumberFormat="1" applyFont="1" applyFill="1" applyBorder="1" applyAlignment="1" applyProtection="1">
      <alignment horizontal="right" vertical="center"/>
      <protection locked="0"/>
    </xf>
    <xf numFmtId="49" fontId="53" fillId="0" borderId="0" xfId="1259" applyNumberFormat="1" applyFont="1" applyFill="1" applyBorder="1" applyAlignment="1">
      <alignment horizontal="right" vertical="center"/>
      <protection/>
    </xf>
    <xf numFmtId="185" fontId="53" fillId="0" borderId="0" xfId="1259" applyNumberFormat="1" applyFont="1" applyFill="1" applyAlignment="1" applyProtection="1">
      <alignment horizontal="right" vertical="center"/>
      <protection locked="0"/>
    </xf>
    <xf numFmtId="0" fontId="53" fillId="0" borderId="0" xfId="1280" applyFont="1" applyFill="1" applyBorder="1" applyAlignment="1">
      <alignment horizontal="right" vertical="center"/>
      <protection/>
    </xf>
    <xf numFmtId="0" fontId="53" fillId="0" borderId="0" xfId="1280" applyFont="1" applyFill="1" applyAlignment="1">
      <alignment horizontal="right" vertical="center"/>
      <protection/>
    </xf>
    <xf numFmtId="0" fontId="53" fillId="0" borderId="0" xfId="1280" applyFont="1" applyFill="1" applyAlignment="1">
      <alignment horizontal="center" vertical="center"/>
      <protection/>
    </xf>
    <xf numFmtId="0" fontId="53" fillId="0" borderId="0" xfId="1277" applyFont="1" applyFill="1" applyAlignment="1">
      <alignment horizontal="left" vertical="center"/>
      <protection/>
    </xf>
    <xf numFmtId="0" fontId="53" fillId="0" borderId="0" xfId="1280" applyFont="1" applyFill="1" applyAlignment="1">
      <alignment horizontal="left" vertical="center"/>
      <protection/>
    </xf>
    <xf numFmtId="41" fontId="53" fillId="0" borderId="0" xfId="1264" applyNumberFormat="1" applyFont="1" applyFill="1" applyBorder="1" applyAlignment="1">
      <alignment horizontal="center" vertical="center"/>
      <protection/>
    </xf>
    <xf numFmtId="41" fontId="53" fillId="0" borderId="0" xfId="0" applyNumberFormat="1" applyFont="1" applyFill="1" applyBorder="1" applyAlignment="1">
      <alignment horizontal="right" vertical="center" wrapText="1" shrinkToFit="1"/>
    </xf>
    <xf numFmtId="0" fontId="8" fillId="0" borderId="0" xfId="1281" applyFont="1" applyFill="1" applyBorder="1" applyAlignment="1">
      <alignment horizontal="centerContinuous" vertical="center" shrinkToFit="1"/>
      <protection/>
    </xf>
    <xf numFmtId="188" fontId="8" fillId="0" borderId="0" xfId="1281" applyNumberFormat="1" applyFont="1" applyFill="1" applyBorder="1" applyAlignment="1">
      <alignment horizontal="right" vertical="center"/>
      <protection/>
    </xf>
    <xf numFmtId="190" fontId="8" fillId="0" borderId="0" xfId="1281" applyNumberFormat="1" applyFont="1" applyFill="1" applyBorder="1" applyAlignment="1">
      <alignment horizontal="center" vertical="center"/>
      <protection/>
    </xf>
    <xf numFmtId="177" fontId="8" fillId="0" borderId="0" xfId="1281" applyNumberFormat="1" applyFont="1" applyFill="1" applyBorder="1" applyAlignment="1">
      <alignment horizontal="right" vertical="center"/>
      <protection/>
    </xf>
    <xf numFmtId="179" fontId="8" fillId="0" borderId="0" xfId="1281" applyNumberFormat="1" applyFont="1" applyFill="1" applyBorder="1" applyAlignment="1">
      <alignment horizontal="right" vertical="center"/>
      <protection/>
    </xf>
    <xf numFmtId="190" fontId="8" fillId="0" borderId="0" xfId="1281" applyNumberFormat="1" applyFont="1" applyFill="1" applyBorder="1" applyAlignment="1">
      <alignment horizontal="center" vertical="center" shrinkToFit="1"/>
      <protection/>
    </xf>
    <xf numFmtId="183" fontId="8" fillId="0" borderId="0" xfId="1281" applyNumberFormat="1" applyFont="1" applyFill="1" applyBorder="1" applyAlignment="1">
      <alignment horizontal="center" vertical="center"/>
      <protection/>
    </xf>
    <xf numFmtId="183" fontId="8" fillId="0" borderId="0" xfId="1281" applyNumberFormat="1" applyFont="1" applyFill="1" applyBorder="1" applyAlignment="1">
      <alignment horizontal="right" vertical="center"/>
      <protection/>
    </xf>
    <xf numFmtId="0" fontId="8" fillId="0" borderId="0" xfId="1281" applyFont="1" applyFill="1" applyBorder="1" applyAlignment="1">
      <alignment horizontal="right" vertical="center" wrapText="1"/>
      <protection/>
    </xf>
    <xf numFmtId="186" fontId="8" fillId="0" borderId="0" xfId="1281" applyNumberFormat="1" applyFont="1" applyFill="1" applyBorder="1" applyAlignment="1">
      <alignment vertical="center"/>
      <protection/>
    </xf>
    <xf numFmtId="0" fontId="53" fillId="0" borderId="0" xfId="1281" applyFont="1" applyFill="1" applyBorder="1" applyAlignment="1">
      <alignment vertical="center" shrinkToFit="1"/>
      <protection/>
    </xf>
    <xf numFmtId="41" fontId="53" fillId="0" borderId="0" xfId="1279" applyNumberFormat="1" applyFont="1" applyFill="1" applyBorder="1" applyAlignment="1" applyProtection="1">
      <alignment horizontal="right" vertical="center"/>
      <protection locked="0"/>
    </xf>
    <xf numFmtId="0" fontId="53" fillId="0" borderId="2" xfId="1287" applyFont="1" applyFill="1" applyBorder="1" applyAlignment="1">
      <alignment horizontal="centerContinuous" vertical="center"/>
      <protection/>
    </xf>
    <xf numFmtId="0" fontId="53" fillId="0" borderId="21" xfId="1287" applyFont="1" applyFill="1" applyBorder="1" applyAlignment="1">
      <alignment horizontal="centerContinuous" vertical="center"/>
      <protection/>
    </xf>
    <xf numFmtId="0" fontId="53" fillId="0" borderId="0" xfId="1287" applyFont="1" applyFill="1" applyBorder="1" applyAlignment="1">
      <alignment vertical="center"/>
      <protection/>
    </xf>
    <xf numFmtId="0" fontId="53" fillId="0" borderId="22" xfId="1287" applyFont="1" applyFill="1" applyBorder="1" applyAlignment="1">
      <alignment horizontal="centerContinuous" vertical="center"/>
      <protection/>
    </xf>
    <xf numFmtId="0" fontId="53" fillId="0" borderId="23" xfId="1287" applyFont="1" applyFill="1" applyBorder="1" applyAlignment="1">
      <alignment horizontal="centerContinuous" vertical="center"/>
      <protection/>
    </xf>
    <xf numFmtId="0" fontId="53" fillId="0" borderId="22" xfId="1287" applyFont="1" applyFill="1" applyBorder="1" applyAlignment="1">
      <alignment horizontal="center" vertical="center" shrinkToFit="1"/>
      <protection/>
    </xf>
    <xf numFmtId="0" fontId="53" fillId="0" borderId="20" xfId="1287" applyFont="1" applyFill="1" applyBorder="1" applyAlignment="1" quotePrefix="1">
      <alignment horizontal="center" vertical="center"/>
      <protection/>
    </xf>
    <xf numFmtId="0" fontId="53" fillId="0" borderId="2" xfId="1287" applyFont="1" applyFill="1" applyBorder="1" applyAlignment="1" quotePrefix="1">
      <alignment horizontal="center" vertical="center" shrinkToFit="1"/>
      <protection/>
    </xf>
    <xf numFmtId="0" fontId="53" fillId="0" borderId="0" xfId="1279" applyFont="1" applyFill="1" applyBorder="1" applyAlignment="1">
      <alignment horizontal="center" vertical="center"/>
      <protection/>
    </xf>
    <xf numFmtId="0" fontId="53" fillId="0" borderId="0" xfId="1279" applyFont="1" applyFill="1" applyBorder="1" applyAlignment="1">
      <alignment/>
      <protection/>
    </xf>
    <xf numFmtId="0" fontId="53" fillId="0" borderId="0" xfId="1279" applyFont="1" applyFill="1" applyAlignment="1">
      <alignment/>
      <protection/>
    </xf>
    <xf numFmtId="0" fontId="53" fillId="0" borderId="0" xfId="1279" applyFont="1" applyFill="1" applyAlignment="1">
      <alignment vertical="center" shrinkToFit="1"/>
      <protection/>
    </xf>
    <xf numFmtId="41" fontId="53" fillId="0" borderId="0" xfId="1272" applyNumberFormat="1" applyFont="1" applyFill="1" applyBorder="1" applyAlignment="1" applyProtection="1">
      <alignment horizontal="right" vertical="center"/>
      <protection locked="0"/>
    </xf>
    <xf numFmtId="0" fontId="53" fillId="0" borderId="0" xfId="1273" applyFont="1" applyFill="1" applyAlignment="1">
      <alignment vertical="center"/>
      <protection/>
    </xf>
    <xf numFmtId="41" fontId="53" fillId="0" borderId="2" xfId="1279" applyNumberFormat="1" applyFont="1" applyFill="1" applyBorder="1" applyAlignment="1" applyProtection="1">
      <alignment horizontal="right" vertical="center" shrinkToFit="1"/>
      <protection locked="0"/>
    </xf>
    <xf numFmtId="41" fontId="53" fillId="0" borderId="0" xfId="916" applyFont="1" applyFill="1" applyBorder="1" applyAlignment="1" applyProtection="1">
      <alignment horizontal="right" vertical="center"/>
      <protection locked="0"/>
    </xf>
    <xf numFmtId="41" fontId="53" fillId="0" borderId="0" xfId="916" applyFont="1" applyFill="1" applyBorder="1" applyAlignment="1">
      <alignment/>
    </xf>
    <xf numFmtId="0" fontId="53" fillId="0" borderId="2" xfId="1279" applyFont="1" applyFill="1" applyBorder="1" applyAlignment="1">
      <alignment horizontal="right" vertical="center" shrinkToFit="1"/>
      <protection/>
    </xf>
    <xf numFmtId="188" fontId="53" fillId="0" borderId="0" xfId="1279" applyNumberFormat="1" applyFont="1" applyFill="1" applyBorder="1" applyAlignment="1">
      <alignment horizontal="right" vertical="center"/>
      <protection/>
    </xf>
    <xf numFmtId="0" fontId="53" fillId="0" borderId="0" xfId="1279" applyFont="1" applyFill="1" applyBorder="1" applyAlignment="1">
      <alignment horizontal="right" vertical="center" shrinkToFit="1"/>
      <protection/>
    </xf>
    <xf numFmtId="0" fontId="53" fillId="0" borderId="0" xfId="1274" applyFont="1" applyFill="1" applyBorder="1" applyAlignment="1">
      <alignment vertical="center"/>
      <protection/>
    </xf>
    <xf numFmtId="0" fontId="53" fillId="0" borderId="24" xfId="1274" applyFont="1" applyFill="1" applyBorder="1" applyAlignment="1">
      <alignment horizontal="center" vertical="center"/>
      <protection/>
    </xf>
    <xf numFmtId="0" fontId="53" fillId="0" borderId="24" xfId="1274" applyFont="1" applyFill="1" applyBorder="1" applyAlignment="1">
      <alignment horizontal="centerContinuous" vertical="center"/>
      <protection/>
    </xf>
    <xf numFmtId="0" fontId="53" fillId="0" borderId="25" xfId="1274" applyFont="1" applyFill="1" applyBorder="1" applyAlignment="1">
      <alignment horizontal="centerContinuous" vertical="center"/>
      <protection/>
    </xf>
    <xf numFmtId="0" fontId="53" fillId="0" borderId="26" xfId="1274" applyFont="1" applyFill="1" applyBorder="1" applyAlignment="1">
      <alignment horizontal="center" vertical="center"/>
      <protection/>
    </xf>
    <xf numFmtId="0" fontId="53" fillId="0" borderId="26" xfId="1274" applyFont="1" applyFill="1" applyBorder="1" applyAlignment="1">
      <alignment horizontal="centerContinuous" vertical="center"/>
      <protection/>
    </xf>
    <xf numFmtId="0" fontId="53" fillId="0" borderId="26" xfId="1274" applyFont="1" applyFill="1" applyBorder="1" applyAlignment="1">
      <alignment horizontal="left" vertical="center"/>
      <protection/>
    </xf>
    <xf numFmtId="0" fontId="53" fillId="0" borderId="20" xfId="1274" applyFont="1" applyFill="1" applyBorder="1" applyAlignment="1" quotePrefix="1">
      <alignment horizontal="center" vertical="center"/>
      <protection/>
    </xf>
    <xf numFmtId="0" fontId="53" fillId="0" borderId="2" xfId="1274" applyFont="1" applyFill="1" applyBorder="1" applyAlignment="1" quotePrefix="1">
      <alignment horizontal="center" vertical="center" shrinkToFit="1"/>
      <protection/>
    </xf>
    <xf numFmtId="3" fontId="53" fillId="0" borderId="0" xfId="1274" applyNumberFormat="1" applyFont="1" applyFill="1" applyBorder="1" applyAlignment="1">
      <alignment horizontal="right" vertical="center"/>
      <protection/>
    </xf>
    <xf numFmtId="0" fontId="53" fillId="0" borderId="0" xfId="1133" applyFont="1" applyFill="1" applyAlignment="1">
      <alignment vertical="center"/>
      <protection/>
    </xf>
    <xf numFmtId="0" fontId="53" fillId="0" borderId="0" xfId="1286" applyFont="1" applyFill="1" applyBorder="1" applyAlignment="1" applyProtection="1">
      <alignment vertical="center"/>
      <protection locked="0"/>
    </xf>
    <xf numFmtId="0" fontId="53" fillId="0" borderId="20" xfId="1286" applyFont="1" applyFill="1" applyBorder="1" applyAlignment="1" applyProtection="1">
      <alignment horizontal="center" vertical="center"/>
      <protection locked="0"/>
    </xf>
    <xf numFmtId="0" fontId="53" fillId="0" borderId="22" xfId="1286" applyFont="1" applyFill="1" applyBorder="1" applyAlignment="1" applyProtection="1">
      <alignment horizontal="centerContinuous" vertical="center"/>
      <protection locked="0"/>
    </xf>
    <xf numFmtId="0" fontId="53" fillId="0" borderId="21" xfId="1286" applyFont="1" applyFill="1" applyBorder="1" applyAlignment="1" applyProtection="1">
      <alignment horizontal="centerContinuous" vertical="center"/>
      <protection locked="0"/>
    </xf>
    <xf numFmtId="0" fontId="53" fillId="0" borderId="27" xfId="1286" applyFont="1" applyFill="1" applyBorder="1" applyAlignment="1" applyProtection="1">
      <alignment horizontal="centerContinuous" vertical="center"/>
      <protection locked="0"/>
    </xf>
    <xf numFmtId="0" fontId="53" fillId="0" borderId="28" xfId="1286" applyFont="1" applyFill="1" applyBorder="1" applyAlignment="1" applyProtection="1">
      <alignment horizontal="centerContinuous" vertical="center"/>
      <protection locked="0"/>
    </xf>
    <xf numFmtId="0" fontId="53" fillId="0" borderId="23" xfId="1286" applyFont="1" applyFill="1" applyBorder="1" applyAlignment="1" applyProtection="1">
      <alignment horizontal="centerContinuous" vertical="center"/>
      <protection locked="0"/>
    </xf>
    <xf numFmtId="0" fontId="53" fillId="0" borderId="24" xfId="1286" applyFont="1" applyFill="1" applyBorder="1" applyAlignment="1" applyProtection="1">
      <alignment horizontal="centerContinuous" vertical="center"/>
      <protection locked="0"/>
    </xf>
    <xf numFmtId="0" fontId="53" fillId="0" borderId="29" xfId="1286" applyFont="1" applyFill="1" applyBorder="1" applyAlignment="1" applyProtection="1">
      <alignment horizontal="centerContinuous" vertical="center"/>
      <protection locked="0"/>
    </xf>
    <xf numFmtId="0" fontId="53" fillId="0" borderId="0" xfId="1286" applyFont="1" applyFill="1" applyBorder="1" applyAlignment="1" applyProtection="1">
      <alignment horizontal="centerContinuous" vertical="center"/>
      <protection locked="0"/>
    </xf>
    <xf numFmtId="0" fontId="53" fillId="0" borderId="25" xfId="1286" applyFont="1" applyFill="1" applyBorder="1" applyAlignment="1" applyProtection="1">
      <alignment horizontal="centerContinuous" vertical="center"/>
      <protection locked="0"/>
    </xf>
    <xf numFmtId="0" fontId="53" fillId="0" borderId="2" xfId="1286" applyFont="1" applyFill="1" applyBorder="1" applyAlignment="1" applyProtection="1">
      <alignment horizontal="centerContinuous" vertical="center"/>
      <protection locked="0"/>
    </xf>
    <xf numFmtId="0" fontId="53" fillId="0" borderId="2" xfId="1286" applyFont="1" applyFill="1" applyBorder="1" applyAlignment="1" applyProtection="1">
      <alignment horizontal="center" vertical="center"/>
      <protection locked="0"/>
    </xf>
    <xf numFmtId="0" fontId="53" fillId="0" borderId="26" xfId="1286" applyFont="1" applyFill="1" applyBorder="1" applyAlignment="1" applyProtection="1">
      <alignment horizontal="centerContinuous" vertical="center"/>
      <protection locked="0"/>
    </xf>
    <xf numFmtId="0" fontId="53" fillId="0" borderId="0" xfId="1286" applyFont="1" applyFill="1" applyBorder="1" applyAlignment="1" applyProtection="1">
      <alignment horizontal="right" vertical="center"/>
      <protection locked="0"/>
    </xf>
    <xf numFmtId="41" fontId="53" fillId="0" borderId="0" xfId="916" applyFont="1" applyFill="1" applyBorder="1" applyAlignment="1" applyProtection="1">
      <alignment vertical="center"/>
      <protection locked="0"/>
    </xf>
    <xf numFmtId="0" fontId="53" fillId="0" borderId="23" xfId="1286" applyFont="1" applyFill="1" applyBorder="1" applyAlignment="1" applyProtection="1">
      <alignment horizontal="center" vertical="center" shrinkToFit="1"/>
      <protection locked="0"/>
    </xf>
    <xf numFmtId="0" fontId="53" fillId="0" borderId="29" xfId="1286" applyFont="1" applyFill="1" applyBorder="1" applyAlignment="1" applyProtection="1">
      <alignment horizontal="center" vertical="center"/>
      <protection locked="0"/>
    </xf>
    <xf numFmtId="0" fontId="53" fillId="0" borderId="20" xfId="1286" applyFont="1" applyFill="1" applyBorder="1" applyAlignment="1" applyProtection="1">
      <alignment horizontal="right" vertical="center"/>
      <protection locked="0"/>
    </xf>
    <xf numFmtId="0" fontId="53" fillId="0" borderId="20" xfId="1286" applyNumberFormat="1" applyFont="1" applyFill="1" applyBorder="1" applyAlignment="1" applyProtection="1" quotePrefix="1">
      <alignment horizontal="center" vertical="center"/>
      <protection locked="0"/>
    </xf>
    <xf numFmtId="41" fontId="53" fillId="0" borderId="0" xfId="1286" applyNumberFormat="1" applyFont="1" applyFill="1" applyBorder="1" applyAlignment="1" applyProtection="1">
      <alignment vertical="center"/>
      <protection locked="0"/>
    </xf>
    <xf numFmtId="0" fontId="53" fillId="0" borderId="30" xfId="1286" applyFont="1" applyFill="1" applyBorder="1" applyAlignment="1" applyProtection="1">
      <alignment horizontal="centerContinuous" vertical="center" shrinkToFit="1"/>
      <protection locked="0"/>
    </xf>
    <xf numFmtId="0" fontId="53" fillId="0" borderId="21" xfId="1286" applyFont="1" applyFill="1" applyBorder="1" applyAlignment="1" applyProtection="1">
      <alignment horizontal="centerContinuous" vertical="center" shrinkToFit="1"/>
      <protection locked="0"/>
    </xf>
    <xf numFmtId="0" fontId="53" fillId="0" borderId="26" xfId="1286" applyFont="1" applyFill="1" applyBorder="1" applyAlignment="1" applyProtection="1">
      <alignment horizontal="centerContinuous" vertical="center" shrinkToFit="1"/>
      <protection locked="0"/>
    </xf>
    <xf numFmtId="0" fontId="53" fillId="0" borderId="22" xfId="1286" applyFont="1" applyFill="1" applyBorder="1" applyAlignment="1" applyProtection="1">
      <alignment horizontal="centerContinuous" vertical="center" shrinkToFit="1"/>
      <protection locked="0"/>
    </xf>
    <xf numFmtId="0" fontId="53" fillId="0" borderId="2" xfId="1286" applyNumberFormat="1" applyFont="1" applyFill="1" applyBorder="1" applyAlignment="1" applyProtection="1" quotePrefix="1">
      <alignment horizontal="center" vertical="center" shrinkToFit="1"/>
      <protection locked="0"/>
    </xf>
    <xf numFmtId="41" fontId="53" fillId="0" borderId="0" xfId="1180" applyNumberFormat="1" applyFont="1" applyFill="1" applyBorder="1" applyAlignment="1" applyProtection="1">
      <alignment horizontal="right" vertical="center" shrinkToFit="1"/>
      <protection locked="0"/>
    </xf>
    <xf numFmtId="0" fontId="53" fillId="0" borderId="0" xfId="1252" applyFont="1" applyFill="1" applyBorder="1" applyAlignment="1" applyProtection="1">
      <alignment vertical="center"/>
      <protection locked="0"/>
    </xf>
    <xf numFmtId="0" fontId="60" fillId="0" borderId="0" xfId="1252" applyFont="1" applyFill="1" applyBorder="1" applyAlignment="1" applyProtection="1">
      <alignment vertical="center"/>
      <protection locked="0"/>
    </xf>
    <xf numFmtId="0" fontId="8" fillId="0" borderId="0" xfId="1265" applyNumberFormat="1" applyFont="1" applyFill="1" applyBorder="1" applyAlignment="1">
      <alignment vertical="center"/>
      <protection/>
    </xf>
    <xf numFmtId="0" fontId="8" fillId="0" borderId="0" xfId="1265" applyFont="1" applyFill="1" applyBorder="1" applyAlignment="1">
      <alignment horizontal="right" vertical="center"/>
      <protection/>
    </xf>
    <xf numFmtId="0" fontId="53" fillId="0" borderId="0" xfId="1265" applyNumberFormat="1" applyFont="1" applyFill="1" applyBorder="1" applyAlignment="1">
      <alignment vertical="center"/>
      <protection/>
    </xf>
    <xf numFmtId="3" fontId="53" fillId="0" borderId="0" xfId="1265" applyNumberFormat="1" applyFont="1" applyFill="1" applyBorder="1" applyAlignment="1">
      <alignment horizontal="right" vertical="center"/>
      <protection/>
    </xf>
    <xf numFmtId="0" fontId="53" fillId="0" borderId="0" xfId="1265" applyFont="1" applyFill="1" applyBorder="1" applyAlignment="1">
      <alignment horizontal="right" vertical="center"/>
      <protection/>
    </xf>
    <xf numFmtId="0" fontId="53" fillId="0" borderId="31" xfId="1133" applyFont="1" applyFill="1" applyBorder="1" applyAlignment="1">
      <alignment horizontal="center" vertical="center"/>
      <protection/>
    </xf>
    <xf numFmtId="3" fontId="53" fillId="0" borderId="12" xfId="1133" applyNumberFormat="1" applyFont="1" applyFill="1" applyBorder="1" applyAlignment="1">
      <alignment vertical="center"/>
      <protection/>
    </xf>
    <xf numFmtId="0" fontId="53" fillId="0" borderId="32" xfId="1133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53" fillId="0" borderId="12" xfId="0" applyFont="1" applyFill="1" applyBorder="1" applyAlignment="1">
      <alignment horizontal="center" vertical="center" shrinkToFit="1"/>
    </xf>
    <xf numFmtId="41" fontId="53" fillId="0" borderId="12" xfId="0" applyNumberFormat="1" applyFont="1" applyFill="1" applyBorder="1" applyAlignment="1">
      <alignment vertical="center"/>
    </xf>
    <xf numFmtId="41" fontId="53" fillId="0" borderId="12" xfId="0" applyNumberFormat="1" applyFont="1" applyFill="1" applyBorder="1" applyAlignment="1">
      <alignment horizontal="right" vertical="center"/>
    </xf>
    <xf numFmtId="0" fontId="53" fillId="0" borderId="12" xfId="0" applyNumberFormat="1" applyFont="1" applyFill="1" applyBorder="1" applyAlignment="1">
      <alignment horizontal="right" vertical="center" shrinkToFit="1"/>
    </xf>
    <xf numFmtId="0" fontId="5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1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8" fillId="0" borderId="0" xfId="1285" applyFont="1" applyFill="1" applyBorder="1" applyAlignment="1">
      <alignment vertical="center"/>
      <protection/>
    </xf>
    <xf numFmtId="0" fontId="53" fillId="0" borderId="0" xfId="1285" applyFont="1" applyFill="1" applyBorder="1" applyAlignment="1">
      <alignment vertical="center"/>
      <protection/>
    </xf>
    <xf numFmtId="0" fontId="5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3" fillId="0" borderId="25" xfId="1287" applyFont="1" applyFill="1" applyBorder="1" applyAlignment="1">
      <alignment horizontal="centerContinuous" vertical="center"/>
      <protection/>
    </xf>
    <xf numFmtId="0" fontId="53" fillId="0" borderId="25" xfId="1287" applyFont="1" applyFill="1" applyBorder="1" applyAlignment="1">
      <alignment horizontal="center" vertical="center"/>
      <protection/>
    </xf>
    <xf numFmtId="0" fontId="53" fillId="0" borderId="24" xfId="1287" applyFont="1" applyFill="1" applyBorder="1" applyAlignment="1">
      <alignment horizontal="center" vertical="center"/>
      <protection/>
    </xf>
    <xf numFmtId="0" fontId="53" fillId="0" borderId="24" xfId="1287" applyFont="1" applyFill="1" applyBorder="1" applyAlignment="1">
      <alignment horizontal="centerContinuous" vertical="center"/>
      <protection/>
    </xf>
    <xf numFmtId="0" fontId="53" fillId="0" borderId="26" xfId="1287" applyFont="1" applyFill="1" applyBorder="1" applyAlignment="1">
      <alignment horizontal="centerContinuous" vertical="center"/>
      <protection/>
    </xf>
    <xf numFmtId="41" fontId="53" fillId="0" borderId="20" xfId="1279" applyNumberFormat="1" applyFont="1" applyFill="1" applyBorder="1" applyAlignment="1" applyProtection="1">
      <alignment horizontal="right" vertical="center"/>
      <protection locked="0"/>
    </xf>
    <xf numFmtId="41" fontId="53" fillId="0" borderId="0" xfId="1180" applyNumberFormat="1" applyFont="1" applyFill="1" applyBorder="1" applyAlignment="1" applyProtection="1">
      <alignment horizontal="right" vertical="center"/>
      <protection locked="0"/>
    </xf>
    <xf numFmtId="0" fontId="53" fillId="0" borderId="2" xfId="118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20" xfId="1180" applyNumberFormat="1" applyFont="1" applyFill="1" applyBorder="1" applyAlignment="1" applyProtection="1" quotePrefix="1">
      <alignment horizontal="center" vertical="center"/>
      <protection locked="0"/>
    </xf>
    <xf numFmtId="41" fontId="53" fillId="0" borderId="20" xfId="1180" applyNumberFormat="1" applyFont="1" applyFill="1" applyBorder="1" applyAlignment="1" applyProtection="1">
      <alignment horizontal="right" vertical="center"/>
      <protection locked="0"/>
    </xf>
    <xf numFmtId="0" fontId="7" fillId="0" borderId="0" xfId="1281" applyFont="1" applyFill="1" applyBorder="1" applyAlignment="1">
      <alignment horizontal="left" vertical="center"/>
      <protection/>
    </xf>
    <xf numFmtId="0" fontId="7" fillId="0" borderId="0" xfId="1275" applyFont="1" applyFill="1" applyBorder="1" applyAlignment="1">
      <alignment horizontal="left" vertical="center"/>
      <protection/>
    </xf>
    <xf numFmtId="41" fontId="53" fillId="0" borderId="12" xfId="0" applyNumberFormat="1" applyFont="1" applyFill="1" applyBorder="1" applyAlignment="1" applyProtection="1">
      <alignment horizontal="right" vertical="center"/>
      <protection locked="0"/>
    </xf>
    <xf numFmtId="41" fontId="53" fillId="0" borderId="12" xfId="0" applyNumberFormat="1" applyFont="1" applyFill="1" applyBorder="1" applyAlignment="1">
      <alignment horizontal="right" vertical="center" wrapText="1" shrinkToFit="1"/>
    </xf>
    <xf numFmtId="0" fontId="8" fillId="0" borderId="0" xfId="1275" applyFont="1" applyFill="1" applyBorder="1" applyAlignment="1">
      <alignment horizontal="left" vertical="center"/>
      <protection/>
    </xf>
    <xf numFmtId="0" fontId="8" fillId="0" borderId="0" xfId="1273" applyFont="1" applyFill="1" applyBorder="1" applyAlignment="1">
      <alignment vertical="center"/>
      <protection/>
    </xf>
    <xf numFmtId="0" fontId="8" fillId="0" borderId="0" xfId="1280" applyFont="1" applyFill="1" applyBorder="1" applyAlignment="1">
      <alignment horizontal="left" vertical="center"/>
      <protection/>
    </xf>
    <xf numFmtId="178" fontId="60" fillId="0" borderId="31" xfId="1281" applyNumberFormat="1" applyFont="1" applyFill="1" applyBorder="1" applyAlignment="1" applyProtection="1">
      <alignment horizontal="center" vertical="center"/>
      <protection locked="0"/>
    </xf>
    <xf numFmtId="41" fontId="53" fillId="0" borderId="32" xfId="1281" applyNumberFormat="1" applyFont="1" applyFill="1" applyBorder="1" applyAlignment="1" applyProtection="1" quotePrefix="1">
      <alignment vertical="center"/>
      <protection locked="0"/>
    </xf>
    <xf numFmtId="41" fontId="53" fillId="0" borderId="12" xfId="1281" applyNumberFormat="1" applyFont="1" applyFill="1" applyBorder="1" applyAlignment="1" applyProtection="1" quotePrefix="1">
      <alignment vertical="center"/>
      <protection locked="0"/>
    </xf>
    <xf numFmtId="41" fontId="53" fillId="0" borderId="12" xfId="1281" applyNumberFormat="1" applyFont="1" applyFill="1" applyBorder="1" applyAlignment="1" applyProtection="1">
      <alignment vertical="center"/>
      <protection locked="0"/>
    </xf>
    <xf numFmtId="41" fontId="53" fillId="0" borderId="12" xfId="1281" applyNumberFormat="1" applyFont="1" applyFill="1" applyBorder="1" applyAlignment="1" applyProtection="1">
      <alignment horizontal="right" vertical="center"/>
      <protection locked="0"/>
    </xf>
    <xf numFmtId="41" fontId="53" fillId="0" borderId="31" xfId="1281" applyNumberFormat="1" applyFont="1" applyFill="1" applyBorder="1" applyAlignment="1" applyProtection="1">
      <alignment horizontal="right" vertical="center"/>
      <protection locked="0"/>
    </xf>
    <xf numFmtId="0" fontId="53" fillId="0" borderId="32" xfId="1281" applyFont="1" applyFill="1" applyBorder="1" applyAlignment="1">
      <alignment horizontal="right" vertical="center" wrapText="1"/>
      <protection/>
    </xf>
    <xf numFmtId="0" fontId="53" fillId="0" borderId="12" xfId="1279" applyFont="1" applyFill="1" applyBorder="1" applyAlignment="1">
      <alignment horizontal="center" vertical="center"/>
      <protection/>
    </xf>
    <xf numFmtId="188" fontId="53" fillId="0" borderId="12" xfId="1279" applyNumberFormat="1" applyFont="1" applyFill="1" applyBorder="1" applyAlignment="1">
      <alignment horizontal="right" vertical="center"/>
      <protection/>
    </xf>
    <xf numFmtId="0" fontId="53" fillId="0" borderId="32" xfId="1279" applyFont="1" applyFill="1" applyBorder="1" applyAlignment="1">
      <alignment horizontal="right" vertical="center" shrinkToFit="1"/>
      <protection/>
    </xf>
    <xf numFmtId="0" fontId="8" fillId="0" borderId="33" xfId="1287" applyFont="1" applyFill="1" applyBorder="1" applyAlignment="1">
      <alignment horizontal="center" vertical="center"/>
      <protection/>
    </xf>
    <xf numFmtId="0" fontId="8" fillId="0" borderId="34" xfId="1287" applyFont="1" applyFill="1" applyBorder="1" applyAlignment="1">
      <alignment horizontal="centerContinuous" vertical="center"/>
      <protection/>
    </xf>
    <xf numFmtId="0" fontId="8" fillId="0" borderId="33" xfId="1287" applyFont="1" applyFill="1" applyBorder="1" applyAlignment="1">
      <alignment horizontal="centerContinuous" vertical="center"/>
      <protection/>
    </xf>
    <xf numFmtId="0" fontId="8" fillId="0" borderId="34" xfId="1287" applyFont="1" applyFill="1" applyBorder="1" applyAlignment="1">
      <alignment horizontal="left" vertical="center" shrinkToFit="1"/>
      <protection/>
    </xf>
    <xf numFmtId="3" fontId="53" fillId="0" borderId="0" xfId="1287" applyNumberFormat="1" applyFont="1" applyFill="1" applyBorder="1" applyAlignment="1">
      <alignment horizontal="right" vertical="center"/>
      <protection/>
    </xf>
    <xf numFmtId="189" fontId="53" fillId="0" borderId="0" xfId="1287" applyNumberFormat="1" applyFont="1" applyFill="1" applyBorder="1" applyAlignment="1">
      <alignment horizontal="right" vertical="center"/>
      <protection/>
    </xf>
    <xf numFmtId="0" fontId="8" fillId="0" borderId="31" xfId="1287" applyFont="1" applyFill="1" applyBorder="1" applyAlignment="1">
      <alignment vertical="center"/>
      <protection/>
    </xf>
    <xf numFmtId="3" fontId="7" fillId="0" borderId="12" xfId="1287" applyNumberFormat="1" applyFont="1" applyFill="1" applyBorder="1" applyAlignment="1">
      <alignment horizontal="right" vertical="center"/>
      <protection/>
    </xf>
    <xf numFmtId="4" fontId="7" fillId="0" borderId="12" xfId="1287" applyNumberFormat="1" applyFont="1" applyFill="1" applyBorder="1" applyAlignment="1">
      <alignment horizontal="right" vertical="center"/>
      <protection/>
    </xf>
    <xf numFmtId="3" fontId="8" fillId="0" borderId="12" xfId="1287" applyNumberFormat="1" applyFont="1" applyFill="1" applyBorder="1" applyAlignment="1">
      <alignment horizontal="right" vertical="center"/>
      <protection/>
    </xf>
    <xf numFmtId="0" fontId="8" fillId="0" borderId="32" xfId="1287" applyFont="1" applyFill="1" applyBorder="1" applyAlignment="1">
      <alignment vertical="center" shrinkToFit="1"/>
      <protection/>
    </xf>
    <xf numFmtId="0" fontId="8" fillId="0" borderId="0" xfId="1286" applyFont="1" applyFill="1" applyBorder="1" applyAlignment="1" applyProtection="1">
      <alignment horizontal="right" vertical="center"/>
      <protection locked="0"/>
    </xf>
    <xf numFmtId="0" fontId="53" fillId="0" borderId="34" xfId="1286" applyFont="1" applyFill="1" applyBorder="1" applyAlignment="1" applyProtection="1">
      <alignment horizontal="centerContinuous" vertical="center"/>
      <protection locked="0"/>
    </xf>
    <xf numFmtId="0" fontId="53" fillId="0" borderId="35" xfId="1286" applyFont="1" applyFill="1" applyBorder="1" applyAlignment="1" applyProtection="1">
      <alignment horizontal="centerContinuous" vertical="center"/>
      <protection locked="0"/>
    </xf>
    <xf numFmtId="0" fontId="53" fillId="0" borderId="36" xfId="1286" applyFont="1" applyFill="1" applyBorder="1" applyAlignment="1" applyProtection="1">
      <alignment horizontal="centerContinuous" vertical="center"/>
      <protection locked="0"/>
    </xf>
    <xf numFmtId="0" fontId="53" fillId="0" borderId="37" xfId="1286" applyFont="1" applyFill="1" applyBorder="1" applyAlignment="1" applyProtection="1">
      <alignment horizontal="centerContinuous" vertical="center"/>
      <protection locked="0"/>
    </xf>
    <xf numFmtId="0" fontId="53" fillId="0" borderId="38" xfId="1286" applyFont="1" applyFill="1" applyBorder="1" applyAlignment="1" applyProtection="1">
      <alignment horizontal="centerContinuous" vertical="center"/>
      <protection locked="0"/>
    </xf>
    <xf numFmtId="184" fontId="53" fillId="0" borderId="0" xfId="1259" applyNumberFormat="1" applyFont="1" applyFill="1" applyBorder="1" applyAlignment="1" applyProtection="1">
      <alignment horizontal="right" vertical="center"/>
      <protection locked="0"/>
    </xf>
    <xf numFmtId="184" fontId="53" fillId="0" borderId="0" xfId="916" applyNumberFormat="1" applyFont="1" applyFill="1" applyBorder="1" applyAlignment="1" applyProtection="1">
      <alignment horizontal="right" vertical="center" shrinkToFit="1"/>
      <protection locked="0"/>
    </xf>
    <xf numFmtId="41" fontId="53" fillId="0" borderId="0" xfId="916" applyNumberFormat="1" applyFont="1" applyFill="1" applyBorder="1" applyAlignment="1" applyProtection="1">
      <alignment horizontal="right" vertical="center" shrinkToFit="1"/>
      <protection locked="0"/>
    </xf>
    <xf numFmtId="0" fontId="53" fillId="0" borderId="31" xfId="1280" applyFont="1" applyFill="1" applyBorder="1" applyAlignment="1">
      <alignment vertical="center"/>
      <protection/>
    </xf>
    <xf numFmtId="0" fontId="53" fillId="0" borderId="12" xfId="1280" applyFont="1" applyFill="1" applyBorder="1" applyAlignment="1">
      <alignment vertical="center"/>
      <protection/>
    </xf>
    <xf numFmtId="0" fontId="53" fillId="0" borderId="0" xfId="1260" applyFont="1" applyFill="1" applyBorder="1" applyAlignment="1">
      <alignment horizontal="right" vertical="center"/>
      <protection/>
    </xf>
    <xf numFmtId="0" fontId="8" fillId="0" borderId="0" xfId="1282" applyFont="1" applyFill="1" applyBorder="1" applyAlignment="1">
      <alignment horizontal="left" vertical="center"/>
      <protection/>
    </xf>
    <xf numFmtId="0" fontId="8" fillId="0" borderId="0" xfId="1282" applyFont="1" applyFill="1" applyBorder="1" applyAlignment="1">
      <alignment vertical="center"/>
      <protection/>
    </xf>
    <xf numFmtId="0" fontId="8" fillId="0" borderId="0" xfId="1285" applyFont="1" applyFill="1" applyBorder="1" applyAlignment="1">
      <alignment horizontal="right" vertical="center"/>
      <protection/>
    </xf>
    <xf numFmtId="0" fontId="53" fillId="0" borderId="0" xfId="1285" applyFont="1" applyFill="1" applyBorder="1" applyAlignment="1" applyProtection="1">
      <alignment vertical="center"/>
      <protection locked="0"/>
    </xf>
    <xf numFmtId="0" fontId="8" fillId="0" borderId="0" xfId="1133" applyFont="1" applyFill="1" applyAlignment="1">
      <alignment horizontal="right" vertical="center"/>
      <protection/>
    </xf>
    <xf numFmtId="0" fontId="8" fillId="0" borderId="0" xfId="1273" applyFont="1" applyFill="1" applyAlignment="1">
      <alignment/>
      <protection/>
    </xf>
    <xf numFmtId="0" fontId="8" fillId="0" borderId="0" xfId="1280" applyFont="1" applyFill="1" applyAlignment="1">
      <alignment horizontal="left" vertical="center"/>
      <protection/>
    </xf>
    <xf numFmtId="0" fontId="52" fillId="0" borderId="0" xfId="1279" applyFont="1" applyFill="1" applyAlignment="1">
      <alignment horizontal="centerContinuous" vertical="center"/>
      <protection/>
    </xf>
    <xf numFmtId="0" fontId="52" fillId="0" borderId="0" xfId="1279" applyFont="1" applyFill="1" applyAlignment="1">
      <alignment horizontal="centerContinuous"/>
      <protection/>
    </xf>
    <xf numFmtId="0" fontId="52" fillId="0" borderId="0" xfId="1279" applyFont="1" applyFill="1" applyAlignment="1">
      <alignment horizontal="center" vertical="center"/>
      <protection/>
    </xf>
    <xf numFmtId="0" fontId="52" fillId="0" borderId="0" xfId="1279" applyFont="1" applyFill="1" applyAlignment="1">
      <alignment horizontal="left" vertical="center"/>
      <protection/>
    </xf>
    <xf numFmtId="0" fontId="52" fillId="0" borderId="0" xfId="1279" applyFont="1" applyFill="1" applyAlignment="1">
      <alignment horizontal="left"/>
      <protection/>
    </xf>
    <xf numFmtId="0" fontId="8" fillId="0" borderId="0" xfId="1279" applyFont="1" applyFill="1" applyAlignment="1">
      <alignment horizontal="centerContinuous" vertical="center"/>
      <protection/>
    </xf>
    <xf numFmtId="0" fontId="8" fillId="0" borderId="0" xfId="1279" applyFont="1" applyFill="1" applyAlignment="1">
      <alignment horizontal="centerContinuous"/>
      <protection/>
    </xf>
    <xf numFmtId="0" fontId="8" fillId="0" borderId="0" xfId="1279" applyFont="1" applyFill="1" applyAlignment="1">
      <alignment horizontal="center" vertical="center"/>
      <protection/>
    </xf>
    <xf numFmtId="0" fontId="8" fillId="0" borderId="0" xfId="1279" applyFont="1" applyFill="1" applyAlignment="1">
      <alignment horizontal="left" vertical="center"/>
      <protection/>
    </xf>
    <xf numFmtId="0" fontId="8" fillId="0" borderId="0" xfId="1279" applyFont="1" applyFill="1" applyAlignment="1">
      <alignment horizontal="left"/>
      <protection/>
    </xf>
    <xf numFmtId="0" fontId="53" fillId="0" borderId="20" xfId="1279" applyNumberFormat="1" applyFont="1" applyFill="1" applyBorder="1" applyAlignment="1">
      <alignment horizontal="center" vertical="center"/>
      <protection/>
    </xf>
    <xf numFmtId="0" fontId="53" fillId="0" borderId="31" xfId="1279" applyNumberFormat="1" applyFont="1" applyFill="1" applyBorder="1" applyAlignment="1">
      <alignment horizontal="center" vertical="center"/>
      <protection/>
    </xf>
    <xf numFmtId="0" fontId="53" fillId="0" borderId="0" xfId="1279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1285" applyFont="1" applyFill="1" applyAlignment="1">
      <alignment vertical="center"/>
      <protection/>
    </xf>
    <xf numFmtId="0" fontId="8" fillId="0" borderId="0" xfId="1285" applyFont="1" applyFill="1" applyAlignment="1">
      <alignment horizontal="center" vertical="center"/>
      <protection/>
    </xf>
    <xf numFmtId="41" fontId="8" fillId="0" borderId="0" xfId="1285" applyNumberFormat="1" applyFont="1" applyFill="1" applyAlignment="1">
      <alignment vertical="center"/>
      <protection/>
    </xf>
    <xf numFmtId="0" fontId="53" fillId="0" borderId="0" xfId="1285" applyFont="1" applyFill="1" applyBorder="1" applyAlignment="1">
      <alignment vertical="center" shrinkToFit="1"/>
      <protection/>
    </xf>
    <xf numFmtId="0" fontId="55" fillId="0" borderId="31" xfId="1285" applyNumberFormat="1" applyFont="1" applyFill="1" applyBorder="1" applyAlignment="1">
      <alignment horizontal="centerContinuous" vertical="center"/>
      <protection/>
    </xf>
    <xf numFmtId="41" fontId="8" fillId="0" borderId="12" xfId="1285" applyNumberFormat="1" applyFont="1" applyFill="1" applyBorder="1" applyAlignment="1">
      <alignment horizontal="right" vertical="center"/>
      <protection/>
    </xf>
    <xf numFmtId="3" fontId="8" fillId="0" borderId="12" xfId="1285" applyNumberFormat="1" applyFont="1" applyFill="1" applyBorder="1" applyAlignment="1">
      <alignment horizontal="center" vertical="center"/>
      <protection/>
    </xf>
    <xf numFmtId="41" fontId="8" fillId="0" borderId="12" xfId="1285" applyNumberFormat="1" applyFont="1" applyFill="1" applyBorder="1" applyAlignment="1">
      <alignment horizontal="center" vertical="center"/>
      <protection/>
    </xf>
    <xf numFmtId="0" fontId="8" fillId="0" borderId="12" xfId="1285" applyFont="1" applyFill="1" applyBorder="1" applyAlignment="1">
      <alignment horizontal="center" vertical="center"/>
      <protection/>
    </xf>
    <xf numFmtId="3" fontId="8" fillId="0" borderId="2" xfId="1285" applyNumberFormat="1" applyFont="1" applyFill="1" applyBorder="1" applyAlignment="1">
      <alignment horizontal="distributed" vertical="center"/>
      <protection/>
    </xf>
    <xf numFmtId="0" fontId="55" fillId="0" borderId="0" xfId="1285" applyNumberFormat="1" applyFont="1" applyFill="1" applyBorder="1" applyAlignment="1">
      <alignment horizontal="centerContinuous" vertical="center"/>
      <protection/>
    </xf>
    <xf numFmtId="41" fontId="8" fillId="0" borderId="0" xfId="1285" applyNumberFormat="1" applyFont="1" applyFill="1" applyBorder="1" applyAlignment="1">
      <alignment horizontal="right" vertical="center"/>
      <protection/>
    </xf>
    <xf numFmtId="3" fontId="8" fillId="0" borderId="0" xfId="1285" applyNumberFormat="1" applyFont="1" applyFill="1" applyBorder="1" applyAlignment="1">
      <alignment horizontal="center" vertical="center"/>
      <protection/>
    </xf>
    <xf numFmtId="41" fontId="8" fillId="0" borderId="0" xfId="1285" applyNumberFormat="1" applyFont="1" applyFill="1" applyBorder="1" applyAlignment="1">
      <alignment horizontal="center" vertical="center"/>
      <protection/>
    </xf>
    <xf numFmtId="0" fontId="8" fillId="0" borderId="0" xfId="1285" applyFont="1" applyFill="1" applyBorder="1" applyAlignment="1">
      <alignment horizontal="center" vertical="center"/>
      <protection/>
    </xf>
    <xf numFmtId="3" fontId="8" fillId="0" borderId="0" xfId="1285" applyNumberFormat="1" applyFont="1" applyFill="1" applyBorder="1" applyAlignment="1">
      <alignment horizontal="distributed" vertical="center"/>
      <protection/>
    </xf>
    <xf numFmtId="0" fontId="8" fillId="0" borderId="0" xfId="1285" applyNumberFormat="1" applyFont="1" applyFill="1" applyBorder="1" applyAlignment="1">
      <alignment horizontal="left" vertical="center"/>
      <protection/>
    </xf>
    <xf numFmtId="3" fontId="8" fillId="0" borderId="0" xfId="1285" applyNumberFormat="1" applyFont="1" applyFill="1" applyBorder="1" applyAlignment="1">
      <alignment horizontal="right" vertical="center"/>
      <protection/>
    </xf>
    <xf numFmtId="0" fontId="8" fillId="0" borderId="0" xfId="1265" applyFont="1" applyFill="1" applyBorder="1" applyAlignment="1">
      <alignment horizontal="left" vertical="center"/>
      <protection/>
    </xf>
    <xf numFmtId="0" fontId="8" fillId="0" borderId="0" xfId="1265" applyFont="1" applyFill="1" applyAlignment="1">
      <alignment vertical="center"/>
      <protection/>
    </xf>
    <xf numFmtId="0" fontId="8" fillId="0" borderId="0" xfId="1265" applyNumberFormat="1" applyFont="1" applyFill="1" applyAlignment="1">
      <alignment vertical="center"/>
      <protection/>
    </xf>
    <xf numFmtId="0" fontId="55" fillId="0" borderId="0" xfId="1265" applyNumberFormat="1" applyFont="1" applyFill="1" applyAlignment="1">
      <alignment horizontal="centerContinuous" vertical="center"/>
      <protection/>
    </xf>
    <xf numFmtId="0" fontId="55" fillId="0" borderId="0" xfId="1265" applyFont="1" applyFill="1" applyBorder="1" applyAlignment="1">
      <alignment vertical="center"/>
      <protection/>
    </xf>
    <xf numFmtId="0" fontId="11" fillId="0" borderId="0" xfId="1265" applyNumberFormat="1" applyFont="1" applyFill="1" applyBorder="1" applyAlignment="1">
      <alignment vertical="center"/>
      <protection/>
    </xf>
    <xf numFmtId="3" fontId="8" fillId="0" borderId="0" xfId="1265" applyNumberFormat="1" applyFont="1" applyFill="1" applyBorder="1" applyAlignment="1">
      <alignment horizontal="right" vertical="center"/>
      <protection/>
    </xf>
    <xf numFmtId="0" fontId="11" fillId="0" borderId="0" xfId="1265" applyFont="1" applyFill="1" applyAlignment="1">
      <alignment horizontal="right" vertical="center"/>
      <protection/>
    </xf>
    <xf numFmtId="0" fontId="8" fillId="0" borderId="0" xfId="1274" applyFont="1" applyFill="1" applyBorder="1" applyAlignment="1">
      <alignment horizontal="right" vertical="center"/>
      <protection/>
    </xf>
    <xf numFmtId="41" fontId="53" fillId="0" borderId="0" xfId="962" applyNumberFormat="1" applyFont="1" applyFill="1" applyBorder="1" applyAlignment="1" applyProtection="1">
      <alignment horizontal="right" vertical="center" wrapText="1"/>
      <protection locked="0"/>
    </xf>
    <xf numFmtId="0" fontId="53" fillId="0" borderId="31" xfId="1274" applyFont="1" applyFill="1" applyBorder="1" applyAlignment="1">
      <alignment horizontal="center" vertical="center"/>
      <protection/>
    </xf>
    <xf numFmtId="41" fontId="53" fillId="0" borderId="12" xfId="1280" applyNumberFormat="1" applyFont="1" applyFill="1" applyBorder="1" applyAlignment="1">
      <alignment horizontal="right" vertical="center"/>
      <protection/>
    </xf>
    <xf numFmtId="41" fontId="53" fillId="0" borderId="12" xfId="1280" applyNumberFormat="1" applyFont="1" applyFill="1" applyBorder="1" applyAlignment="1">
      <alignment vertical="center"/>
      <protection/>
    </xf>
    <xf numFmtId="0" fontId="53" fillId="0" borderId="12" xfId="1280" applyFont="1" applyFill="1" applyBorder="1" applyAlignment="1">
      <alignment horizontal="right" vertical="center" shrinkToFit="1"/>
      <protection/>
    </xf>
    <xf numFmtId="0" fontId="8" fillId="0" borderId="0" xfId="1265" applyFont="1" applyFill="1" applyAlignment="1" applyProtection="1">
      <alignment vertical="center"/>
      <protection locked="0"/>
    </xf>
    <xf numFmtId="0" fontId="8" fillId="0" borderId="0" xfId="1265" applyFont="1" applyFill="1" applyBorder="1" applyAlignment="1" applyProtection="1">
      <alignment horizontal="left" vertical="center"/>
      <protection locked="0"/>
    </xf>
    <xf numFmtId="0" fontId="8" fillId="0" borderId="0" xfId="1265" applyFont="1" applyFill="1" applyBorder="1" applyAlignment="1" applyProtection="1">
      <alignment vertical="center"/>
      <protection locked="0"/>
    </xf>
    <xf numFmtId="0" fontId="8" fillId="0" borderId="0" xfId="1265" applyFont="1" applyFill="1" applyAlignment="1" applyProtection="1">
      <alignment horizontal="right" vertical="center"/>
      <protection locked="0"/>
    </xf>
    <xf numFmtId="0" fontId="59" fillId="0" borderId="0" xfId="1265" applyFont="1" applyFill="1" applyBorder="1" applyAlignment="1" applyProtection="1">
      <alignment vertical="center"/>
      <protection locked="0"/>
    </xf>
    <xf numFmtId="0" fontId="11" fillId="0" borderId="0" xfId="1265" applyFont="1" applyFill="1" applyBorder="1" applyAlignment="1" applyProtection="1">
      <alignment vertical="center"/>
      <protection locked="0"/>
    </xf>
    <xf numFmtId="0" fontId="11" fillId="0" borderId="0" xfId="1265" applyNumberFormat="1" applyFont="1" applyFill="1" applyAlignment="1" applyProtection="1">
      <alignment vertical="center"/>
      <protection locked="0"/>
    </xf>
    <xf numFmtId="0" fontId="11" fillId="0" borderId="0" xfId="1265" applyFont="1" applyFill="1" applyAlignment="1" applyProtection="1">
      <alignment vertical="center"/>
      <protection locked="0"/>
    </xf>
    <xf numFmtId="0" fontId="8" fillId="0" borderId="0" xfId="1271" applyFont="1" applyFill="1" applyAlignment="1">
      <alignment vertical="center"/>
      <protection/>
    </xf>
    <xf numFmtId="0" fontId="8" fillId="0" borderId="0" xfId="1271" applyFont="1" applyFill="1" applyAlignment="1">
      <alignment horizontal="left" vertical="center"/>
      <protection/>
    </xf>
    <xf numFmtId="0" fontId="8" fillId="0" borderId="0" xfId="1271" applyFont="1" applyFill="1" applyAlignment="1">
      <alignment horizontal="right" vertical="center"/>
      <protection/>
    </xf>
    <xf numFmtId="0" fontId="59" fillId="0" borderId="0" xfId="1271" applyFont="1" applyFill="1" applyBorder="1" applyAlignment="1">
      <alignment vertical="center"/>
      <protection/>
    </xf>
    <xf numFmtId="0" fontId="8" fillId="0" borderId="0" xfId="1271" applyFont="1" applyFill="1" applyAlignment="1">
      <alignment horizontal="centerContinuous" vertical="center"/>
      <protection/>
    </xf>
    <xf numFmtId="0" fontId="8" fillId="0" borderId="0" xfId="1271" applyFont="1" applyFill="1" applyAlignment="1">
      <alignment horizontal="center" vertical="center"/>
      <protection/>
    </xf>
    <xf numFmtId="0" fontId="55" fillId="0" borderId="0" xfId="1271" applyFont="1" applyFill="1" applyAlignment="1">
      <alignment horizontal="center" vertical="center"/>
      <protection/>
    </xf>
    <xf numFmtId="0" fontId="8" fillId="0" borderId="0" xfId="1271" applyFont="1" applyFill="1" applyBorder="1" applyAlignment="1">
      <alignment horizontal="centerContinuous" vertical="center"/>
      <protection/>
    </xf>
    <xf numFmtId="0" fontId="8" fillId="0" borderId="0" xfId="1271" applyFont="1" applyFill="1" applyBorder="1" applyAlignment="1">
      <alignment horizontal="left" vertical="center"/>
      <protection/>
    </xf>
    <xf numFmtId="0" fontId="8" fillId="0" borderId="0" xfId="1147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left" vertical="center"/>
    </xf>
    <xf numFmtId="0" fontId="8" fillId="0" borderId="12" xfId="1147" applyNumberFormat="1" applyFont="1" applyFill="1" applyBorder="1" applyAlignment="1">
      <alignment horizontal="left" vertical="center" wrapText="1"/>
      <protection/>
    </xf>
    <xf numFmtId="0" fontId="7" fillId="0" borderId="0" xfId="1271" applyFont="1" applyFill="1" applyAlignment="1">
      <alignment vertical="center"/>
      <protection/>
    </xf>
    <xf numFmtId="0" fontId="7" fillId="0" borderId="0" xfId="1271" applyFont="1" applyFill="1" applyAlignment="1">
      <alignment horizontal="center" vertical="center"/>
      <protection/>
    </xf>
    <xf numFmtId="0" fontId="7" fillId="0" borderId="0" xfId="1271" applyFont="1" applyFill="1" applyAlignment="1">
      <alignment horizontal="left" vertical="center"/>
      <protection/>
    </xf>
    <xf numFmtId="0" fontId="11" fillId="0" borderId="0" xfId="1271" applyFont="1" applyFill="1" applyBorder="1" applyAlignment="1">
      <alignment horizontal="center" vertical="center"/>
      <protection/>
    </xf>
    <xf numFmtId="41" fontId="7" fillId="0" borderId="0" xfId="1271" applyNumberFormat="1" applyFont="1" applyFill="1" applyBorder="1" applyAlignment="1">
      <alignment horizontal="right" vertical="center"/>
      <protection/>
    </xf>
    <xf numFmtId="0" fontId="7" fillId="0" borderId="0" xfId="1271" applyFont="1" applyFill="1" applyBorder="1" applyAlignment="1">
      <alignment horizontal="right" vertical="center"/>
      <protection/>
    </xf>
    <xf numFmtId="0" fontId="7" fillId="0" borderId="0" xfId="1271" applyFont="1" applyFill="1" applyBorder="1" applyAlignment="1">
      <alignment horizontal="center" vertical="center"/>
      <protection/>
    </xf>
    <xf numFmtId="41" fontId="7" fillId="0" borderId="0" xfId="1271" applyNumberFormat="1" applyFont="1" applyFill="1" applyBorder="1" applyAlignment="1">
      <alignment horizontal="left" vertical="center"/>
      <protection/>
    </xf>
    <xf numFmtId="0" fontId="7" fillId="0" borderId="0" xfId="1271" applyFont="1" applyFill="1" applyBorder="1" applyAlignment="1">
      <alignment horizontal="left" vertical="center"/>
      <protection/>
    </xf>
    <xf numFmtId="0" fontId="11" fillId="0" borderId="0" xfId="1271" applyFont="1" applyFill="1" applyBorder="1" applyAlignment="1">
      <alignment horizontal="right" vertical="center"/>
      <protection/>
    </xf>
    <xf numFmtId="41" fontId="11" fillId="0" borderId="0" xfId="1271" applyNumberFormat="1" applyFont="1" applyFill="1" applyBorder="1" applyAlignment="1">
      <alignment horizontal="right" vertical="center"/>
      <protection/>
    </xf>
    <xf numFmtId="0" fontId="8" fillId="0" borderId="0" xfId="1271" applyNumberFormat="1" applyFont="1" applyFill="1" applyBorder="1" applyAlignment="1">
      <alignment horizontal="right" vertical="center"/>
      <protection/>
    </xf>
    <xf numFmtId="41" fontId="8" fillId="0" borderId="0" xfId="1271" applyNumberFormat="1" applyFont="1" applyFill="1" applyBorder="1" applyAlignment="1">
      <alignment horizontal="left" vertical="center"/>
      <protection/>
    </xf>
    <xf numFmtId="0" fontId="8" fillId="0" borderId="0" xfId="1279" applyFont="1" applyFill="1" applyAlignment="1">
      <alignment wrapText="1"/>
      <protection/>
    </xf>
    <xf numFmtId="0" fontId="8" fillId="0" borderId="2" xfId="1271" applyFont="1" applyFill="1" applyBorder="1" applyAlignment="1">
      <alignment horizontal="left" vertical="center"/>
      <protection/>
    </xf>
    <xf numFmtId="0" fontId="8" fillId="0" borderId="32" xfId="1147" applyNumberFormat="1" applyFont="1" applyFill="1" applyBorder="1" applyAlignment="1">
      <alignment horizontal="left" vertical="center" wrapText="1"/>
      <protection/>
    </xf>
    <xf numFmtId="0" fontId="8" fillId="0" borderId="0" xfId="1261" applyFont="1" applyFill="1" applyAlignment="1">
      <alignment horizontal="center" vertical="center"/>
      <protection/>
    </xf>
    <xf numFmtId="0" fontId="8" fillId="0" borderId="0" xfId="1261" applyFont="1" applyFill="1" applyBorder="1" applyAlignment="1">
      <alignment vertical="center"/>
      <protection/>
    </xf>
    <xf numFmtId="0" fontId="59" fillId="0" borderId="0" xfId="1261" applyFont="1" applyFill="1" applyBorder="1" applyAlignment="1">
      <alignment vertical="center"/>
      <protection/>
    </xf>
    <xf numFmtId="0" fontId="55" fillId="0" borderId="0" xfId="1261" applyFont="1" applyFill="1" applyAlignment="1">
      <alignment horizontal="center" vertical="center"/>
      <protection/>
    </xf>
    <xf numFmtId="0" fontId="62" fillId="0" borderId="0" xfId="1261" applyFont="1" applyFill="1" applyBorder="1" applyAlignment="1">
      <alignment vertical="center"/>
      <protection/>
    </xf>
    <xf numFmtId="0" fontId="11" fillId="0" borderId="12" xfId="1261" applyNumberFormat="1" applyFont="1" applyFill="1" applyBorder="1" applyAlignment="1">
      <alignment horizontal="center" vertical="center"/>
      <protection/>
    </xf>
    <xf numFmtId="196" fontId="11" fillId="0" borderId="32" xfId="1261" applyNumberFormat="1" applyFont="1" applyFill="1" applyBorder="1" applyAlignment="1">
      <alignment horizontal="left" vertical="center" wrapText="1"/>
      <protection/>
    </xf>
    <xf numFmtId="196" fontId="11" fillId="0" borderId="12" xfId="1261" applyNumberFormat="1" applyFont="1" applyFill="1" applyBorder="1" applyAlignment="1">
      <alignment horizontal="left" vertical="center" wrapText="1"/>
      <protection/>
    </xf>
    <xf numFmtId="0" fontId="11" fillId="0" borderId="32" xfId="1261" applyFont="1" applyFill="1" applyBorder="1" applyAlignment="1">
      <alignment horizontal="center" vertical="center" shrinkToFit="1"/>
      <protection/>
    </xf>
    <xf numFmtId="0" fontId="11" fillId="0" borderId="0" xfId="1261" applyNumberFormat="1" applyFont="1" applyFill="1" applyAlignment="1">
      <alignment vertical="center"/>
      <protection/>
    </xf>
    <xf numFmtId="0" fontId="11" fillId="0" borderId="0" xfId="1261" applyFont="1" applyFill="1" applyAlignment="1">
      <alignment vertical="center"/>
      <protection/>
    </xf>
    <xf numFmtId="0" fontId="11" fillId="0" borderId="0" xfId="1261" applyFont="1" applyFill="1" applyAlignment="1">
      <alignment horizontal="center" vertical="center"/>
      <protection/>
    </xf>
    <xf numFmtId="0" fontId="8" fillId="0" borderId="0" xfId="1261" applyNumberFormat="1" applyFont="1" applyFill="1" applyAlignment="1">
      <alignment vertical="center"/>
      <protection/>
    </xf>
    <xf numFmtId="0" fontId="8" fillId="0" borderId="0" xfId="1261" applyFont="1" applyFill="1" applyAlignment="1">
      <alignment vertical="center"/>
      <protection/>
    </xf>
    <xf numFmtId="0" fontId="8" fillId="0" borderId="0" xfId="1261" applyFont="1" applyFill="1" applyBorder="1" applyAlignment="1">
      <alignment vertical="center" wrapText="1"/>
      <protection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60" fillId="0" borderId="0" xfId="0" applyNumberFormat="1" applyFont="1" applyFill="1" applyBorder="1" applyAlignment="1">
      <alignment vertical="center"/>
    </xf>
    <xf numFmtId="0" fontId="7" fillId="0" borderId="0" xfId="1286" applyFont="1" applyFill="1" applyBorder="1" applyAlignment="1" applyProtection="1">
      <alignment horizontal="right" vertical="center"/>
      <protection locked="0"/>
    </xf>
    <xf numFmtId="0" fontId="7" fillId="0" borderId="0" xfId="1286" applyFont="1" applyFill="1" applyBorder="1" applyAlignment="1" applyProtection="1">
      <alignment vertical="center"/>
      <protection locked="0"/>
    </xf>
    <xf numFmtId="0" fontId="11" fillId="0" borderId="0" xfId="1286" applyFont="1" applyFill="1" applyBorder="1" applyAlignment="1" applyProtection="1">
      <alignment horizontal="right" vertical="center"/>
      <protection locked="0"/>
    </xf>
    <xf numFmtId="41" fontId="60" fillId="0" borderId="0" xfId="1133" applyNumberFormat="1" applyFont="1" applyFill="1" applyAlignment="1">
      <alignment vertical="center"/>
      <protection/>
    </xf>
    <xf numFmtId="41" fontId="60" fillId="0" borderId="0" xfId="1273" applyNumberFormat="1" applyFont="1" applyFill="1" applyAlignment="1">
      <alignment vertical="center"/>
      <protection/>
    </xf>
    <xf numFmtId="0" fontId="60" fillId="0" borderId="0" xfId="1279" applyFont="1" applyFill="1" applyBorder="1" applyAlignment="1" quotePrefix="1">
      <alignment horizontal="center" vertical="center" shrinkToFit="1"/>
      <protection/>
    </xf>
    <xf numFmtId="0" fontId="60" fillId="0" borderId="0" xfId="1279" applyFont="1" applyFill="1" applyAlignment="1">
      <alignment/>
      <protection/>
    </xf>
    <xf numFmtId="41" fontId="53" fillId="0" borderId="0" xfId="1181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1133" applyFont="1" applyFill="1" applyBorder="1" applyAlignment="1">
      <alignment horizontal="center" vertical="center"/>
      <protection/>
    </xf>
    <xf numFmtId="0" fontId="8" fillId="0" borderId="0" xfId="1133" applyFont="1" applyFill="1" applyAlignment="1">
      <alignment horizontal="center" vertical="center"/>
      <protection/>
    </xf>
    <xf numFmtId="176" fontId="8" fillId="0" borderId="0" xfId="1133" applyNumberFormat="1" applyFont="1" applyFill="1" applyAlignment="1">
      <alignment horizontal="center" vertical="center"/>
      <protection/>
    </xf>
    <xf numFmtId="0" fontId="8" fillId="0" borderId="0" xfId="1133" applyFont="1" applyFill="1" applyBorder="1" applyAlignment="1">
      <alignment vertical="center"/>
      <protection/>
    </xf>
    <xf numFmtId="0" fontId="8" fillId="0" borderId="0" xfId="1133" applyFont="1" applyFill="1" applyBorder="1" applyAlignment="1">
      <alignment horizontal="right" vertical="center"/>
      <protection/>
    </xf>
    <xf numFmtId="41" fontId="8" fillId="0" borderId="0" xfId="1129" applyFont="1" applyFill="1" applyBorder="1" applyAlignment="1">
      <alignment vertical="center"/>
    </xf>
    <xf numFmtId="41" fontId="8" fillId="0" borderId="0" xfId="1129" applyFont="1" applyFill="1" applyAlignment="1">
      <alignment horizontal="right" vertical="center"/>
    </xf>
    <xf numFmtId="41" fontId="59" fillId="0" borderId="0" xfId="1129" applyFont="1" applyFill="1" applyAlignment="1">
      <alignment horizontal="centerContinuous" vertical="center"/>
    </xf>
    <xf numFmtId="41" fontId="59" fillId="0" borderId="0" xfId="1129" applyFont="1" applyFill="1" applyAlignment="1">
      <alignment horizontal="left" vertical="center"/>
    </xf>
    <xf numFmtId="41" fontId="59" fillId="0" borderId="0" xfId="1129" applyFont="1" applyFill="1" applyAlignment="1">
      <alignment vertical="center"/>
    </xf>
    <xf numFmtId="41" fontId="55" fillId="0" borderId="0" xfId="1129" applyFont="1" applyFill="1" applyAlignment="1">
      <alignment vertical="center"/>
    </xf>
    <xf numFmtId="41" fontId="55" fillId="0" borderId="0" xfId="1129" applyFont="1" applyFill="1" applyAlignment="1">
      <alignment horizontal="center" vertical="center"/>
    </xf>
    <xf numFmtId="41" fontId="55" fillId="0" borderId="0" xfId="1129" applyFont="1" applyFill="1" applyAlignment="1">
      <alignment horizontal="centerContinuous" vertical="center"/>
    </xf>
    <xf numFmtId="41" fontId="55" fillId="0" borderId="0" xfId="1129" applyFont="1" applyFill="1" applyAlignment="1">
      <alignment horizontal="left" vertical="center"/>
    </xf>
    <xf numFmtId="41" fontId="8" fillId="0" borderId="0" xfId="1129" applyFont="1" applyFill="1" applyAlignment="1">
      <alignment vertical="center" shrinkToFit="1"/>
    </xf>
    <xf numFmtId="38" fontId="7" fillId="0" borderId="0" xfId="1129" applyNumberFormat="1" applyFont="1" applyFill="1" applyAlignment="1">
      <alignment horizontal="right" vertical="center"/>
    </xf>
    <xf numFmtId="41" fontId="11" fillId="0" borderId="0" xfId="1129" applyFont="1" applyFill="1" applyAlignment="1">
      <alignment vertical="center"/>
    </xf>
    <xf numFmtId="38" fontId="7" fillId="0" borderId="0" xfId="1129" applyNumberFormat="1" applyFont="1" applyFill="1" applyAlignment="1">
      <alignment vertical="center"/>
    </xf>
    <xf numFmtId="38" fontId="7" fillId="0" borderId="0" xfId="1129" applyNumberFormat="1" applyFont="1" applyFill="1" applyAlignment="1">
      <alignment horizontal="center" vertical="center"/>
    </xf>
    <xf numFmtId="38" fontId="7" fillId="0" borderId="0" xfId="1129" applyNumberFormat="1" applyFont="1" applyFill="1" applyAlignment="1">
      <alignment horizontal="left" vertical="center"/>
    </xf>
    <xf numFmtId="3" fontId="11" fillId="0" borderId="0" xfId="1129" applyNumberFormat="1" applyFont="1" applyFill="1" applyAlignment="1">
      <alignment vertical="center"/>
    </xf>
    <xf numFmtId="176" fontId="11" fillId="0" borderId="0" xfId="1129" applyNumberFormat="1" applyFont="1" applyFill="1" applyAlignment="1">
      <alignment vertical="center"/>
    </xf>
    <xf numFmtId="41" fontId="7" fillId="0" borderId="0" xfId="1129" applyFont="1" applyFill="1" applyAlignment="1">
      <alignment vertical="center"/>
    </xf>
    <xf numFmtId="178" fontId="7" fillId="0" borderId="0" xfId="1129" applyNumberFormat="1" applyFont="1" applyFill="1" applyAlignment="1">
      <alignment vertical="center"/>
    </xf>
    <xf numFmtId="178" fontId="11" fillId="0" borderId="0" xfId="1129" applyNumberFormat="1" applyFont="1" applyFill="1" applyAlignment="1">
      <alignment vertical="center"/>
    </xf>
    <xf numFmtId="0" fontId="60" fillId="0" borderId="0" xfId="1281" applyFont="1" applyFill="1" applyBorder="1" applyAlignment="1">
      <alignment vertical="center"/>
      <protection/>
    </xf>
    <xf numFmtId="0" fontId="8" fillId="0" borderId="0" xfId="1147" applyNumberFormat="1" applyFont="1" applyFill="1" applyBorder="1" applyAlignment="1">
      <alignment horizontal="left" vertical="center"/>
      <protection/>
    </xf>
    <xf numFmtId="0" fontId="8" fillId="0" borderId="12" xfId="1147" applyNumberFormat="1" applyFont="1" applyFill="1" applyBorder="1" applyAlignment="1">
      <alignment horizontal="left" vertical="center"/>
      <protection/>
    </xf>
    <xf numFmtId="0" fontId="59" fillId="0" borderId="0" xfId="1260" applyFont="1" applyFill="1" applyBorder="1" applyAlignment="1">
      <alignment vertical="center"/>
      <protection/>
    </xf>
    <xf numFmtId="0" fontId="60" fillId="0" borderId="0" xfId="1260" applyFont="1" applyFill="1" applyBorder="1" applyAlignment="1">
      <alignment vertical="center"/>
      <protection/>
    </xf>
    <xf numFmtId="0" fontId="60" fillId="0" borderId="0" xfId="1280" applyFont="1" applyFill="1" applyBorder="1" applyAlignment="1">
      <alignment vertical="center"/>
      <protection/>
    </xf>
    <xf numFmtId="0" fontId="60" fillId="0" borderId="0" xfId="1285" applyFont="1" applyFill="1" applyBorder="1" applyAlignment="1" applyProtection="1">
      <alignment vertical="center"/>
      <protection locked="0"/>
    </xf>
    <xf numFmtId="0" fontId="8" fillId="0" borderId="0" xfId="1252" applyFont="1" applyFill="1" applyAlignment="1" applyProtection="1">
      <alignment horizontal="justify"/>
      <protection locked="0"/>
    </xf>
    <xf numFmtId="0" fontId="60" fillId="0" borderId="0" xfId="1265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53" fillId="0" borderId="0" xfId="0" applyNumberFormat="1" applyFont="1" applyFill="1" applyBorder="1" applyAlignment="1">
      <alignment vertical="center"/>
    </xf>
    <xf numFmtId="0" fontId="64" fillId="0" borderId="0" xfId="1273" applyFont="1" applyFill="1" applyAlignment="1">
      <alignment horizontal="left" vertical="center"/>
      <protection/>
    </xf>
    <xf numFmtId="202" fontId="8" fillId="0" borderId="20" xfId="1131" applyNumberFormat="1" applyFont="1" applyFill="1" applyBorder="1" applyAlignment="1">
      <alignment horizontal="left" vertical="center" wrapText="1"/>
      <protection/>
    </xf>
    <xf numFmtId="202" fontId="8" fillId="0" borderId="31" xfId="1131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59" fillId="0" borderId="0" xfId="1280" applyFont="1" applyFill="1" applyAlignment="1">
      <alignment vertical="center"/>
      <protection/>
    </xf>
    <xf numFmtId="43" fontId="53" fillId="0" borderId="0" xfId="1181" applyNumberFormat="1" applyFont="1" applyFill="1" applyBorder="1" applyAlignment="1" applyProtection="1">
      <alignment horizontal="right" vertical="center" shrinkToFit="1"/>
      <protection locked="0"/>
    </xf>
    <xf numFmtId="0" fontId="53" fillId="0" borderId="0" xfId="0" applyFont="1" applyFill="1" applyAlignment="1">
      <alignment horizontal="left" vertical="center"/>
    </xf>
    <xf numFmtId="0" fontId="8" fillId="0" borderId="0" xfId="1260" applyFont="1" applyFill="1" applyAlignment="1">
      <alignment horizontal="center" vertical="center"/>
      <protection/>
    </xf>
    <xf numFmtId="0" fontId="8" fillId="0" borderId="0" xfId="1260" applyFont="1" applyFill="1" applyAlignment="1">
      <alignment horizontal="right" vertical="center"/>
      <protection/>
    </xf>
    <xf numFmtId="0" fontId="55" fillId="0" borderId="0" xfId="1260" applyFont="1" applyFill="1" applyAlignment="1">
      <alignment horizontal="center" vertical="center"/>
      <protection/>
    </xf>
    <xf numFmtId="0" fontId="55" fillId="0" borderId="0" xfId="1260" applyFont="1" applyFill="1" applyBorder="1" applyAlignment="1">
      <alignment vertical="center"/>
      <protection/>
    </xf>
    <xf numFmtId="0" fontId="53" fillId="0" borderId="0" xfId="1260" applyFont="1" applyFill="1" applyBorder="1" applyAlignment="1">
      <alignment horizontal="center" vertical="center"/>
      <protection/>
    </xf>
    <xf numFmtId="0" fontId="7" fillId="0" borderId="0" xfId="1260" applyFont="1" applyFill="1" applyAlignment="1">
      <alignment horizontal="center" vertical="center"/>
      <protection/>
    </xf>
    <xf numFmtId="0" fontId="7" fillId="0" borderId="0" xfId="1260" applyFont="1" applyFill="1" applyAlignment="1">
      <alignment horizontal="right" vertical="center"/>
      <protection/>
    </xf>
    <xf numFmtId="0" fontId="7" fillId="0" borderId="0" xfId="1260" applyFont="1" applyFill="1" applyBorder="1" applyAlignment="1">
      <alignment vertical="center"/>
      <protection/>
    </xf>
    <xf numFmtId="0" fontId="11" fillId="0" borderId="0" xfId="1260" applyFont="1" applyFill="1" applyAlignment="1">
      <alignment horizontal="center" vertical="center"/>
      <protection/>
    </xf>
    <xf numFmtId="0" fontId="11" fillId="0" borderId="0" xfId="1260" applyFont="1" applyFill="1" applyAlignment="1">
      <alignment horizontal="right" vertical="center"/>
      <protection/>
    </xf>
    <xf numFmtId="3" fontId="53" fillId="0" borderId="0" xfId="0" applyNumberFormat="1" applyFont="1" applyFill="1" applyBorder="1" applyAlignment="1">
      <alignment horizontal="right" vertical="center" shrinkToFit="1"/>
    </xf>
    <xf numFmtId="41" fontId="53" fillId="0" borderId="12" xfId="1264" applyNumberFormat="1" applyFont="1" applyFill="1" applyBorder="1" applyAlignment="1">
      <alignment horizontal="center" vertical="center"/>
      <protection/>
    </xf>
    <xf numFmtId="3" fontId="53" fillId="0" borderId="12" xfId="0" applyNumberFormat="1" applyFont="1" applyFill="1" applyBorder="1" applyAlignment="1">
      <alignment horizontal="right" vertical="center" shrinkToFit="1"/>
    </xf>
    <xf numFmtId="41" fontId="53" fillId="0" borderId="32" xfId="0" applyNumberFormat="1" applyFont="1" applyFill="1" applyBorder="1" applyAlignment="1" applyProtection="1">
      <alignment horizontal="right" vertical="center"/>
      <protection locked="0"/>
    </xf>
    <xf numFmtId="41" fontId="53" fillId="0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39" xfId="1287" applyFont="1" applyFill="1" applyBorder="1" applyAlignment="1">
      <alignment horizontal="centerContinuous" vertical="center"/>
      <protection/>
    </xf>
    <xf numFmtId="38" fontId="7" fillId="0" borderId="12" xfId="1129" applyNumberFormat="1" applyFont="1" applyFill="1" applyBorder="1" applyAlignment="1">
      <alignment vertical="center"/>
    </xf>
    <xf numFmtId="38" fontId="7" fillId="0" borderId="12" xfId="1129" applyNumberFormat="1" applyFont="1" applyFill="1" applyBorder="1" applyAlignment="1">
      <alignment horizontal="right" vertical="center"/>
    </xf>
    <xf numFmtId="38" fontId="7" fillId="0" borderId="12" xfId="1129" applyNumberFormat="1" applyFont="1" applyFill="1" applyBorder="1" applyAlignment="1">
      <alignment horizontal="center" vertical="center"/>
    </xf>
    <xf numFmtId="41" fontId="11" fillId="0" borderId="31" xfId="1129" applyFont="1" applyFill="1" applyBorder="1" applyAlignment="1">
      <alignment vertical="center"/>
    </xf>
    <xf numFmtId="41" fontId="11" fillId="0" borderId="32" xfId="1129" applyFont="1" applyFill="1" applyBorder="1" applyAlignment="1">
      <alignment vertical="center"/>
    </xf>
    <xf numFmtId="0" fontId="53" fillId="0" borderId="12" xfId="1273" applyNumberFormat="1" applyFont="1" applyFill="1" applyBorder="1" applyAlignment="1">
      <alignment horizontal="center" vertical="center"/>
      <protection/>
    </xf>
    <xf numFmtId="179" fontId="53" fillId="0" borderId="12" xfId="1273" applyNumberFormat="1" applyFont="1" applyFill="1" applyBorder="1" applyAlignment="1" applyProtection="1">
      <alignment horizontal="right" vertical="center"/>
      <protection locked="0"/>
    </xf>
    <xf numFmtId="41" fontId="53" fillId="0" borderId="12" xfId="1287" applyNumberFormat="1" applyFont="1" applyFill="1" applyBorder="1" applyAlignment="1" applyProtection="1">
      <alignment horizontal="right" vertical="center"/>
      <protection locked="0"/>
    </xf>
    <xf numFmtId="41" fontId="53" fillId="0" borderId="12" xfId="1273" applyNumberFormat="1" applyFont="1" applyFill="1" applyBorder="1" applyAlignment="1" applyProtection="1">
      <alignment horizontal="right" vertical="center"/>
      <protection locked="0"/>
    </xf>
    <xf numFmtId="41" fontId="53" fillId="0" borderId="12" xfId="1273" applyNumberFormat="1" applyFont="1" applyFill="1" applyBorder="1" applyAlignment="1" applyProtection="1" quotePrefix="1">
      <alignment horizontal="right" vertical="center"/>
      <protection locked="0"/>
    </xf>
    <xf numFmtId="0" fontId="53" fillId="0" borderId="32" xfId="1273" applyFont="1" applyFill="1" applyBorder="1" applyAlignment="1">
      <alignment horizontal="right" vertical="center" shrinkToFit="1"/>
      <protection/>
    </xf>
    <xf numFmtId="0" fontId="110" fillId="0" borderId="0" xfId="1134" applyNumberFormat="1" applyFont="1" applyFill="1" applyAlignment="1">
      <alignment horizontal="center" vertical="center"/>
      <protection/>
    </xf>
    <xf numFmtId="176" fontId="110" fillId="0" borderId="0" xfId="1134" applyNumberFormat="1" applyFont="1" applyFill="1" applyAlignment="1">
      <alignment horizontal="center" vertical="center"/>
      <protection/>
    </xf>
    <xf numFmtId="0" fontId="60" fillId="0" borderId="40" xfId="1133" applyNumberFormat="1" applyFont="1" applyFill="1" applyBorder="1" applyAlignment="1" quotePrefix="1">
      <alignment horizontal="center" vertical="center"/>
      <protection/>
    </xf>
    <xf numFmtId="0" fontId="152" fillId="0" borderId="34" xfId="1261" applyFont="1" applyFill="1" applyBorder="1" applyAlignment="1">
      <alignment horizontal="center" vertical="center"/>
      <protection/>
    </xf>
    <xf numFmtId="0" fontId="152" fillId="0" borderId="22" xfId="1261" applyFont="1" applyFill="1" applyBorder="1" applyAlignment="1">
      <alignment horizontal="center" vertical="center" shrinkToFit="1"/>
      <protection/>
    </xf>
    <xf numFmtId="196" fontId="152" fillId="0" borderId="2" xfId="1261" applyNumberFormat="1" applyFont="1" applyFill="1" applyBorder="1" applyAlignment="1">
      <alignment horizontal="left" vertical="center" wrapText="1"/>
      <protection/>
    </xf>
    <xf numFmtId="196" fontId="152" fillId="0" borderId="0" xfId="1261" applyNumberFormat="1" applyFont="1" applyFill="1" applyBorder="1" applyAlignment="1">
      <alignment horizontal="left" vertical="center" wrapText="1"/>
      <protection/>
    </xf>
    <xf numFmtId="0" fontId="152" fillId="0" borderId="23" xfId="1261" applyNumberFormat="1" applyFont="1" applyFill="1" applyBorder="1" applyAlignment="1" quotePrefix="1">
      <alignment horizontal="center" vertical="center" wrapText="1"/>
      <protection/>
    </xf>
    <xf numFmtId="41" fontId="153" fillId="0" borderId="0" xfId="1261" applyNumberFormat="1" applyFont="1" applyFill="1" applyBorder="1" applyAlignment="1">
      <alignment horizontal="left" vertical="center" wrapText="1"/>
      <protection/>
    </xf>
    <xf numFmtId="0" fontId="152" fillId="0" borderId="2" xfId="1261" applyNumberFormat="1" applyFont="1" applyFill="1" applyBorder="1" applyAlignment="1" quotePrefix="1">
      <alignment horizontal="center" vertical="center" wrapText="1"/>
      <protection/>
    </xf>
    <xf numFmtId="41" fontId="154" fillId="0" borderId="0" xfId="1261" applyNumberFormat="1" applyFont="1" applyFill="1" applyBorder="1" applyAlignment="1">
      <alignment horizontal="left" vertical="center" wrapText="1"/>
      <protection/>
    </xf>
    <xf numFmtId="0" fontId="155" fillId="0" borderId="2" xfId="1261" applyNumberFormat="1" applyFont="1" applyFill="1" applyBorder="1" applyAlignment="1" quotePrefix="1">
      <alignment horizontal="center" vertical="center" wrapText="1"/>
      <protection/>
    </xf>
    <xf numFmtId="41" fontId="153" fillId="0" borderId="0" xfId="1253" applyNumberFormat="1" applyFont="1" applyFill="1" applyBorder="1" applyAlignment="1">
      <alignment horizontal="left" vertical="center" wrapText="1"/>
      <protection/>
    </xf>
    <xf numFmtId="0" fontId="152" fillId="0" borderId="2" xfId="1261" applyFont="1" applyFill="1" applyBorder="1" applyAlignment="1">
      <alignment horizontal="center" vertical="center" wrapText="1" shrinkToFit="1"/>
      <protection/>
    </xf>
    <xf numFmtId="182" fontId="153" fillId="0" borderId="39" xfId="1266" applyFont="1" applyFill="1" applyBorder="1" applyAlignment="1" applyProtection="1">
      <alignment horizontal="center" vertical="center"/>
      <protection locked="0"/>
    </xf>
    <xf numFmtId="182" fontId="153" fillId="0" borderId="35" xfId="1266" applyFont="1" applyFill="1" applyBorder="1" applyAlignment="1" applyProtection="1">
      <alignment horizontal="center" vertical="center"/>
      <protection locked="0"/>
    </xf>
    <xf numFmtId="182" fontId="153" fillId="0" borderId="39" xfId="1266" applyFont="1" applyFill="1" applyBorder="1" applyAlignment="1" applyProtection="1">
      <alignment horizontal="centerContinuous" vertical="center"/>
      <protection locked="0"/>
    </xf>
    <xf numFmtId="182" fontId="153" fillId="0" borderId="33" xfId="1266" applyFont="1" applyFill="1" applyBorder="1" applyAlignment="1" applyProtection="1">
      <alignment horizontal="center" vertical="center"/>
      <protection locked="0"/>
    </xf>
    <xf numFmtId="182" fontId="156" fillId="0" borderId="35" xfId="1266" applyFont="1" applyFill="1" applyBorder="1" applyAlignment="1" applyProtection="1">
      <alignment horizontal="centerContinuous" vertical="center"/>
      <protection locked="0"/>
    </xf>
    <xf numFmtId="182" fontId="153" fillId="0" borderId="24" xfId="1266" applyFont="1" applyFill="1" applyBorder="1" applyAlignment="1" applyProtection="1">
      <alignment horizontal="center" vertical="center"/>
      <protection locked="0"/>
    </xf>
    <xf numFmtId="182" fontId="153" fillId="0" borderId="24" xfId="1266" applyFont="1" applyFill="1" applyBorder="1" applyAlignment="1" applyProtection="1">
      <alignment horizontal="center" vertical="center" shrinkToFit="1"/>
      <protection locked="0"/>
    </xf>
    <xf numFmtId="182" fontId="153" fillId="0" borderId="20" xfId="1266" applyFont="1" applyFill="1" applyBorder="1" applyAlignment="1" applyProtection="1">
      <alignment horizontal="centerContinuous" vertical="center"/>
      <protection locked="0"/>
    </xf>
    <xf numFmtId="182" fontId="153" fillId="0" borderId="25" xfId="1266" applyFont="1" applyFill="1" applyBorder="1" applyAlignment="1" applyProtection="1">
      <alignment horizontal="centerContinuous" vertical="center"/>
      <protection locked="0"/>
    </xf>
    <xf numFmtId="182" fontId="153" fillId="0" borderId="20" xfId="1266" applyFont="1" applyFill="1" applyBorder="1" applyAlignment="1" applyProtection="1">
      <alignment horizontal="center" vertical="center"/>
      <protection locked="0"/>
    </xf>
    <xf numFmtId="182" fontId="156" fillId="0" borderId="20" xfId="1266" applyFont="1" applyFill="1" applyBorder="1" applyAlignment="1" applyProtection="1">
      <alignment horizontal="center" vertical="center" wrapText="1"/>
      <protection locked="0"/>
    </xf>
    <xf numFmtId="182" fontId="153" fillId="0" borderId="24" xfId="1266" applyFont="1" applyFill="1" applyBorder="1" applyAlignment="1" applyProtection="1">
      <alignment vertical="center"/>
      <protection locked="0"/>
    </xf>
    <xf numFmtId="182" fontId="153" fillId="0" borderId="20" xfId="1266" applyFont="1" applyFill="1" applyBorder="1" applyAlignment="1" applyProtection="1">
      <alignment vertical="center"/>
      <protection locked="0"/>
    </xf>
    <xf numFmtId="182" fontId="156" fillId="0" borderId="24" xfId="1266" applyFont="1" applyFill="1" applyBorder="1" applyAlignment="1" applyProtection="1">
      <alignment horizontal="center" vertical="center"/>
      <protection locked="0"/>
    </xf>
    <xf numFmtId="182" fontId="153" fillId="0" borderId="24" xfId="1266" applyFont="1" applyFill="1" applyBorder="1" applyAlignment="1" applyProtection="1">
      <alignment horizontal="centerContinuous" vertical="center"/>
      <protection locked="0"/>
    </xf>
    <xf numFmtId="182" fontId="153" fillId="0" borderId="24" xfId="1266" applyFont="1" applyFill="1" applyBorder="1" applyAlignment="1" applyProtection="1">
      <alignment vertical="center" shrinkToFit="1"/>
      <protection locked="0"/>
    </xf>
    <xf numFmtId="182" fontId="153" fillId="0" borderId="20" xfId="1266" applyFont="1" applyFill="1" applyBorder="1" applyAlignment="1" applyProtection="1">
      <alignment vertical="center" shrinkToFit="1"/>
      <protection locked="0"/>
    </xf>
    <xf numFmtId="182" fontId="153" fillId="0" borderId="26" xfId="1266" applyFont="1" applyFill="1" applyBorder="1" applyAlignment="1" applyProtection="1">
      <alignment horizontal="center" vertical="center" shrinkToFit="1"/>
      <protection locked="0"/>
    </xf>
    <xf numFmtId="182" fontId="153" fillId="0" borderId="30" xfId="1266" applyFont="1" applyFill="1" applyBorder="1" applyAlignment="1" applyProtection="1">
      <alignment horizontal="center" vertical="center" shrinkToFit="1"/>
      <protection locked="0"/>
    </xf>
    <xf numFmtId="182" fontId="153" fillId="0" borderId="30" xfId="1266" applyFont="1" applyFill="1" applyBorder="1" applyAlignment="1" applyProtection="1">
      <alignment horizontal="center" vertical="center"/>
      <protection locked="0"/>
    </xf>
    <xf numFmtId="182" fontId="153" fillId="0" borderId="30" xfId="1266" applyFont="1" applyFill="1" applyBorder="1" applyAlignment="1" applyProtection="1">
      <alignment horizontal="centerContinuous" vertical="center"/>
      <protection locked="0"/>
    </xf>
    <xf numFmtId="182" fontId="153" fillId="0" borderId="26" xfId="1266" applyFont="1" applyFill="1" applyBorder="1" applyAlignment="1" applyProtection="1">
      <alignment horizontal="centerContinuous" vertical="center"/>
      <protection locked="0"/>
    </xf>
    <xf numFmtId="182" fontId="153" fillId="0" borderId="26" xfId="1266" applyFont="1" applyFill="1" applyBorder="1" applyAlignment="1" applyProtection="1">
      <alignment vertical="center" shrinkToFit="1"/>
      <protection locked="0"/>
    </xf>
    <xf numFmtId="182" fontId="153" fillId="0" borderId="30" xfId="1266" applyFont="1" applyFill="1" applyBorder="1" applyAlignment="1" applyProtection="1">
      <alignment vertical="center" shrinkToFit="1"/>
      <protection locked="0"/>
    </xf>
    <xf numFmtId="0" fontId="153" fillId="0" borderId="0" xfId="1253" applyFont="1" applyFill="1" applyBorder="1" applyAlignment="1" applyProtection="1" quotePrefix="1">
      <alignment horizontal="center" vertical="center" shrinkToFit="1"/>
      <protection locked="0"/>
    </xf>
    <xf numFmtId="41" fontId="153" fillId="0" borderId="2" xfId="1253" applyNumberFormat="1" applyFont="1" applyFill="1" applyBorder="1" applyAlignment="1" applyProtection="1">
      <alignment vertical="center"/>
      <protection locked="0"/>
    </xf>
    <xf numFmtId="41" fontId="153" fillId="0" borderId="0" xfId="1253" applyNumberFormat="1" applyFont="1" applyFill="1" applyBorder="1" applyAlignment="1" applyProtection="1">
      <alignment vertical="center"/>
      <protection locked="0"/>
    </xf>
    <xf numFmtId="0" fontId="153" fillId="0" borderId="2" xfId="1265" applyFont="1" applyFill="1" applyBorder="1" applyAlignment="1" applyProtection="1" quotePrefix="1">
      <alignment horizontal="center" vertical="center"/>
      <protection locked="0"/>
    </xf>
    <xf numFmtId="41" fontId="153" fillId="0" borderId="20" xfId="1253" applyNumberFormat="1" applyFont="1" applyFill="1" applyBorder="1" applyAlignment="1" applyProtection="1">
      <alignment vertical="center"/>
      <protection locked="0"/>
    </xf>
    <xf numFmtId="0" fontId="153" fillId="0" borderId="20" xfId="1253" applyFont="1" applyFill="1" applyBorder="1" applyAlignment="1" applyProtection="1" quotePrefix="1">
      <alignment horizontal="center" vertical="center" shrinkToFit="1"/>
      <protection locked="0"/>
    </xf>
    <xf numFmtId="0" fontId="153" fillId="0" borderId="0" xfId="1265" applyFont="1" applyFill="1" applyBorder="1" applyAlignment="1" applyProtection="1" quotePrefix="1">
      <alignment horizontal="center" vertical="center"/>
      <protection locked="0"/>
    </xf>
    <xf numFmtId="0" fontId="154" fillId="0" borderId="20" xfId="1253" applyFont="1" applyFill="1" applyBorder="1" applyAlignment="1" applyProtection="1" quotePrefix="1">
      <alignment horizontal="center" vertical="center" shrinkToFit="1"/>
      <protection locked="0"/>
    </xf>
    <xf numFmtId="41" fontId="154" fillId="0" borderId="0" xfId="1253" applyNumberFormat="1" applyFont="1" applyFill="1" applyBorder="1" applyAlignment="1" applyProtection="1">
      <alignment vertical="center"/>
      <protection locked="0"/>
    </xf>
    <xf numFmtId="0" fontId="153" fillId="0" borderId="0" xfId="1253" applyFont="1" applyFill="1" applyBorder="1" applyAlignment="1" applyProtection="1">
      <alignment horizontal="distributed" vertical="center" shrinkToFit="1"/>
      <protection locked="0"/>
    </xf>
    <xf numFmtId="41" fontId="153" fillId="0" borderId="0" xfId="1253" applyNumberFormat="1" applyFont="1" applyFill="1" applyBorder="1" applyAlignment="1" applyProtection="1">
      <alignment horizontal="right" vertical="center"/>
      <protection locked="0"/>
    </xf>
    <xf numFmtId="0" fontId="153" fillId="0" borderId="2" xfId="1253" applyFont="1" applyFill="1" applyBorder="1" applyAlignment="1" applyProtection="1">
      <alignment horizontal="left" vertical="center" wrapText="1"/>
      <protection locked="0"/>
    </xf>
    <xf numFmtId="0" fontId="156" fillId="0" borderId="0" xfId="1253" applyFont="1" applyFill="1" applyBorder="1" applyAlignment="1" applyProtection="1">
      <alignment horizontal="distributed" vertical="center" shrinkToFit="1"/>
      <protection locked="0"/>
    </xf>
    <xf numFmtId="0" fontId="153" fillId="0" borderId="2" xfId="1253" applyFont="1" applyFill="1" applyBorder="1" applyAlignment="1" applyProtection="1">
      <alignment horizontal="left" vertical="center" wrapText="1" shrinkToFit="1"/>
      <protection locked="0"/>
    </xf>
    <xf numFmtId="0" fontId="156" fillId="0" borderId="0" xfId="1253" applyFont="1" applyFill="1" applyBorder="1" applyAlignment="1" applyProtection="1">
      <alignment horizontal="distributed" vertical="center" wrapText="1" shrinkToFit="1"/>
      <protection locked="0"/>
    </xf>
    <xf numFmtId="0" fontId="153" fillId="0" borderId="2" xfId="1253" applyFont="1" applyFill="1" applyBorder="1" applyAlignment="1" applyProtection="1">
      <alignment horizontal="left" vertical="center"/>
      <protection locked="0"/>
    </xf>
    <xf numFmtId="0" fontId="157" fillId="0" borderId="0" xfId="1253" applyFont="1" applyFill="1" applyBorder="1" applyAlignment="1" applyProtection="1">
      <alignment horizontal="distributed" vertical="center" shrinkToFit="1"/>
      <protection locked="0"/>
    </xf>
    <xf numFmtId="0" fontId="153" fillId="0" borderId="12" xfId="1253" applyFont="1" applyFill="1" applyBorder="1" applyAlignment="1" applyProtection="1">
      <alignment horizontal="distributed" vertical="center" shrinkToFit="1"/>
      <protection locked="0"/>
    </xf>
    <xf numFmtId="41" fontId="153" fillId="0" borderId="32" xfId="1253" applyNumberFormat="1" applyFont="1" applyFill="1" applyBorder="1" applyAlignment="1" applyProtection="1">
      <alignment vertical="center"/>
      <protection locked="0"/>
    </xf>
    <xf numFmtId="41" fontId="153" fillId="0" borderId="12" xfId="1253" applyNumberFormat="1" applyFont="1" applyFill="1" applyBorder="1" applyAlignment="1" applyProtection="1">
      <alignment horizontal="right" vertical="center"/>
      <protection locked="0"/>
    </xf>
    <xf numFmtId="41" fontId="153" fillId="0" borderId="12" xfId="1253" applyNumberFormat="1" applyFont="1" applyFill="1" applyBorder="1" applyAlignment="1" applyProtection="1">
      <alignment vertical="center"/>
      <protection locked="0"/>
    </xf>
    <xf numFmtId="0" fontId="153" fillId="0" borderId="32" xfId="1253" applyFont="1" applyFill="1" applyBorder="1" applyAlignment="1" applyProtection="1">
      <alignment horizontal="left" vertical="center" wrapText="1"/>
      <protection locked="0"/>
    </xf>
    <xf numFmtId="0" fontId="153" fillId="0" borderId="39" xfId="1253" applyFont="1" applyFill="1" applyBorder="1" applyAlignment="1" applyProtection="1">
      <alignment horizontal="center" vertical="center"/>
      <protection locked="0"/>
    </xf>
    <xf numFmtId="0" fontId="153" fillId="0" borderId="35" xfId="1253" applyFont="1" applyFill="1" applyBorder="1" applyAlignment="1" applyProtection="1">
      <alignment horizontal="center" vertical="center"/>
      <protection locked="0"/>
    </xf>
    <xf numFmtId="0" fontId="153" fillId="0" borderId="39" xfId="1253" applyFont="1" applyFill="1" applyBorder="1" applyAlignment="1" applyProtection="1">
      <alignment horizontal="centerContinuous" vertical="center"/>
      <protection locked="0"/>
    </xf>
    <xf numFmtId="0" fontId="153" fillId="0" borderId="33" xfId="1253" applyFont="1" applyFill="1" applyBorder="1" applyAlignment="1" applyProtection="1">
      <alignment horizontal="center" vertical="center"/>
      <protection locked="0"/>
    </xf>
    <xf numFmtId="0" fontId="153" fillId="0" borderId="24" xfId="1253" applyFont="1" applyFill="1" applyBorder="1" applyAlignment="1" applyProtection="1">
      <alignment horizontal="center" vertical="center"/>
      <protection locked="0"/>
    </xf>
    <xf numFmtId="0" fontId="153" fillId="0" borderId="24" xfId="1253" applyFont="1" applyFill="1" applyBorder="1" applyAlignment="1" applyProtection="1">
      <alignment horizontal="center" vertical="center" shrinkToFit="1"/>
      <protection locked="0"/>
    </xf>
    <xf numFmtId="0" fontId="153" fillId="0" borderId="20" xfId="1253" applyFont="1" applyFill="1" applyBorder="1" applyAlignment="1" applyProtection="1">
      <alignment horizontal="centerContinuous" vertical="center"/>
      <protection locked="0"/>
    </xf>
    <xf numFmtId="0" fontId="153" fillId="0" borderId="25" xfId="1253" applyFont="1" applyFill="1" applyBorder="1" applyAlignment="1" applyProtection="1">
      <alignment horizontal="centerContinuous" vertical="center"/>
      <protection locked="0"/>
    </xf>
    <xf numFmtId="0" fontId="153" fillId="0" borderId="20" xfId="1253" applyFont="1" applyFill="1" applyBorder="1" applyAlignment="1" applyProtection="1">
      <alignment horizontal="center" vertical="center"/>
      <protection locked="0"/>
    </xf>
    <xf numFmtId="0" fontId="153" fillId="0" borderId="24" xfId="1253" applyFont="1" applyFill="1" applyBorder="1" applyAlignment="1" applyProtection="1">
      <alignment vertical="center"/>
      <protection locked="0"/>
    </xf>
    <xf numFmtId="0" fontId="153" fillId="0" borderId="20" xfId="1253" applyFont="1" applyFill="1" applyBorder="1" applyAlignment="1" applyProtection="1">
      <alignment vertical="center"/>
      <protection locked="0"/>
    </xf>
    <xf numFmtId="0" fontId="153" fillId="0" borderId="24" xfId="1253" applyFont="1" applyFill="1" applyBorder="1" applyAlignment="1" applyProtection="1">
      <alignment horizontal="centerContinuous" vertical="center"/>
      <protection locked="0"/>
    </xf>
    <xf numFmtId="0" fontId="153" fillId="0" borderId="20" xfId="1253" applyFont="1" applyFill="1" applyBorder="1" applyAlignment="1" applyProtection="1">
      <alignment vertical="center" shrinkToFit="1"/>
      <protection locked="0"/>
    </xf>
    <xf numFmtId="0" fontId="153" fillId="0" borderId="20" xfId="1253" applyFont="1" applyFill="1" applyBorder="1" applyAlignment="1" applyProtection="1">
      <alignment horizontal="centerContinuous" vertical="center" shrinkToFit="1"/>
      <protection locked="0"/>
    </xf>
    <xf numFmtId="0" fontId="153" fillId="0" borderId="26" xfId="1253" applyFont="1" applyFill="1" applyBorder="1" applyAlignment="1" applyProtection="1">
      <alignment horizontal="center" vertical="center" shrinkToFit="1"/>
      <protection locked="0"/>
    </xf>
    <xf numFmtId="0" fontId="153" fillId="0" borderId="30" xfId="1253" applyFont="1" applyFill="1" applyBorder="1" applyAlignment="1" applyProtection="1">
      <alignment horizontal="center" vertical="center" shrinkToFit="1"/>
      <protection locked="0"/>
    </xf>
    <xf numFmtId="0" fontId="153" fillId="0" borderId="30" xfId="1253" applyFont="1" applyFill="1" applyBorder="1" applyAlignment="1" applyProtection="1">
      <alignment horizontal="center" vertical="center"/>
      <protection locked="0"/>
    </xf>
    <xf numFmtId="0" fontId="153" fillId="0" borderId="30" xfId="1253" applyFont="1" applyFill="1" applyBorder="1" applyAlignment="1" applyProtection="1">
      <alignment horizontal="centerContinuous" vertical="center"/>
      <protection locked="0"/>
    </xf>
    <xf numFmtId="0" fontId="153" fillId="0" borderId="26" xfId="1253" applyFont="1" applyFill="1" applyBorder="1" applyAlignment="1" applyProtection="1">
      <alignment horizontal="centerContinuous" vertical="center"/>
      <protection locked="0"/>
    </xf>
    <xf numFmtId="0" fontId="153" fillId="0" borderId="30" xfId="1253" applyFont="1" applyFill="1" applyBorder="1" applyAlignment="1" applyProtection="1">
      <alignment vertical="center" shrinkToFit="1"/>
      <protection locked="0"/>
    </xf>
    <xf numFmtId="182" fontId="153" fillId="0" borderId="26" xfId="1266" applyFont="1" applyFill="1" applyBorder="1" applyAlignment="1" applyProtection="1">
      <alignment horizontal="center" vertical="center"/>
      <protection locked="0"/>
    </xf>
    <xf numFmtId="0" fontId="158" fillId="0" borderId="0" xfId="1253" applyFont="1" applyFill="1" applyBorder="1" applyAlignment="1" applyProtection="1">
      <alignment horizontal="distributed" vertical="center" shrinkToFit="1"/>
      <protection locked="0"/>
    </xf>
    <xf numFmtId="0" fontId="153" fillId="0" borderId="2" xfId="1253" applyNumberFormat="1" applyFont="1" applyFill="1" applyBorder="1" applyAlignment="1" applyProtection="1">
      <alignment horizontal="left" vertical="center" wrapText="1"/>
      <protection locked="0"/>
    </xf>
    <xf numFmtId="0" fontId="153" fillId="0" borderId="2" xfId="1253" applyNumberFormat="1" applyFont="1" applyFill="1" applyBorder="1" applyAlignment="1" applyProtection="1">
      <alignment horizontal="left" vertical="center"/>
      <protection locked="0"/>
    </xf>
    <xf numFmtId="0" fontId="158" fillId="0" borderId="20" xfId="1253" applyFont="1" applyFill="1" applyBorder="1" applyAlignment="1" applyProtection="1">
      <alignment horizontal="center" vertical="center" shrinkToFit="1"/>
      <protection locked="0"/>
    </xf>
    <xf numFmtId="0" fontId="156" fillId="0" borderId="20" xfId="1253" applyFont="1" applyFill="1" applyBorder="1" applyAlignment="1" applyProtection="1">
      <alignment horizontal="distributed" vertical="center" shrinkToFit="1"/>
      <protection locked="0"/>
    </xf>
    <xf numFmtId="0" fontId="153" fillId="0" borderId="37" xfId="1265" applyFont="1" applyFill="1" applyBorder="1" applyAlignment="1">
      <alignment horizontal="centerContinuous" vertical="center"/>
      <protection/>
    </xf>
    <xf numFmtId="49" fontId="153" fillId="0" borderId="37" xfId="1265" applyNumberFormat="1" applyFont="1" applyFill="1" applyBorder="1" applyAlignment="1">
      <alignment horizontal="centerContinuous" vertical="center"/>
      <protection/>
    </xf>
    <xf numFmtId="49" fontId="153" fillId="0" borderId="38" xfId="1265" applyNumberFormat="1" applyFont="1" applyFill="1" applyBorder="1" applyAlignment="1">
      <alignment horizontal="centerContinuous" vertical="center"/>
      <protection/>
    </xf>
    <xf numFmtId="0" fontId="153" fillId="0" borderId="24" xfId="1265" applyFont="1" applyFill="1" applyBorder="1" applyAlignment="1">
      <alignment horizontal="center" vertical="center"/>
      <protection/>
    </xf>
    <xf numFmtId="0" fontId="153" fillId="0" borderId="25" xfId="1265" applyFont="1" applyFill="1" applyBorder="1" applyAlignment="1">
      <alignment horizontal="center" vertical="center"/>
      <protection/>
    </xf>
    <xf numFmtId="0" fontId="153" fillId="0" borderId="20" xfId="1265" applyFont="1" applyFill="1" applyBorder="1" applyAlignment="1">
      <alignment horizontal="center" vertical="center"/>
      <protection/>
    </xf>
    <xf numFmtId="0" fontId="153" fillId="0" borderId="30" xfId="1265" applyFont="1" applyFill="1" applyBorder="1" applyAlignment="1">
      <alignment horizontal="center" vertical="center"/>
      <protection/>
    </xf>
    <xf numFmtId="0" fontId="153" fillId="0" borderId="26" xfId="1265" applyFont="1" applyFill="1" applyBorder="1" applyAlignment="1">
      <alignment horizontal="center" vertical="center"/>
      <protection/>
    </xf>
    <xf numFmtId="41" fontId="153" fillId="0" borderId="0" xfId="0" applyNumberFormat="1" applyFont="1" applyFill="1" applyBorder="1" applyAlignment="1">
      <alignment vertical="center"/>
    </xf>
    <xf numFmtId="0" fontId="154" fillId="0" borderId="0" xfId="0" applyFont="1" applyFill="1" applyBorder="1" applyAlignment="1" quotePrefix="1">
      <alignment horizontal="center" vertical="center" shrinkToFit="1"/>
    </xf>
    <xf numFmtId="41" fontId="154" fillId="0" borderId="2" xfId="1166" applyNumberFormat="1" applyFont="1" applyFill="1" applyBorder="1" applyAlignment="1">
      <alignment vertical="center"/>
      <protection/>
    </xf>
    <xf numFmtId="41" fontId="154" fillId="0" borderId="0" xfId="1166" applyNumberFormat="1" applyFont="1" applyFill="1" applyBorder="1" applyAlignment="1">
      <alignment vertical="center"/>
      <protection/>
    </xf>
    <xf numFmtId="0" fontId="154" fillId="0" borderId="2" xfId="0" applyNumberFormat="1" applyFont="1" applyFill="1" applyBorder="1" applyAlignment="1" quotePrefix="1">
      <alignment horizontal="center" vertical="center"/>
    </xf>
    <xf numFmtId="0" fontId="153" fillId="0" borderId="0" xfId="0" applyFont="1" applyFill="1" applyBorder="1" applyAlignment="1">
      <alignment horizontal="center" vertical="center" shrinkToFit="1"/>
    </xf>
    <xf numFmtId="41" fontId="153" fillId="0" borderId="2" xfId="1166" applyNumberFormat="1" applyFont="1" applyFill="1" applyBorder="1" applyAlignment="1">
      <alignment vertical="center"/>
      <protection/>
    </xf>
    <xf numFmtId="41" fontId="153" fillId="0" borderId="0" xfId="1253" applyNumberFormat="1" applyFont="1" applyFill="1" applyBorder="1" applyAlignment="1">
      <alignment vertical="center"/>
      <protection/>
    </xf>
    <xf numFmtId="41" fontId="153" fillId="0" borderId="0" xfId="1253" applyNumberFormat="1" applyFont="1" applyFill="1" applyBorder="1" applyAlignment="1">
      <alignment horizontal="right" vertical="center"/>
      <protection/>
    </xf>
    <xf numFmtId="0" fontId="153" fillId="0" borderId="2" xfId="0" applyNumberFormat="1" applyFont="1" applyFill="1" applyBorder="1" applyAlignment="1">
      <alignment horizontal="right" vertical="center" shrinkToFit="1"/>
    </xf>
    <xf numFmtId="0" fontId="153" fillId="0" borderId="0" xfId="1166" applyFont="1" applyFill="1" applyBorder="1" applyAlignment="1" applyProtection="1">
      <alignment vertical="center"/>
      <protection locked="0"/>
    </xf>
    <xf numFmtId="0" fontId="153" fillId="0" borderId="24" xfId="0" applyFont="1" applyFill="1" applyBorder="1" applyAlignment="1">
      <alignment horizontal="center" vertical="center" shrinkToFit="1"/>
    </xf>
    <xf numFmtId="0" fontId="153" fillId="0" borderId="26" xfId="0" applyFont="1" applyFill="1" applyBorder="1" applyAlignment="1">
      <alignment horizontal="center" vertical="center" shrinkToFit="1"/>
    </xf>
    <xf numFmtId="41" fontId="153" fillId="0" borderId="0" xfId="0" applyNumberFormat="1" applyFont="1" applyFill="1" applyBorder="1" applyAlignment="1" applyProtection="1">
      <alignment horizontal="right" vertical="center"/>
      <protection locked="0"/>
    </xf>
    <xf numFmtId="41" fontId="153" fillId="0" borderId="0" xfId="0" applyNumberFormat="1" applyFont="1" applyFill="1" applyBorder="1" applyAlignment="1">
      <alignment horizontal="right" vertical="center"/>
    </xf>
    <xf numFmtId="41" fontId="153" fillId="0" borderId="2" xfId="0" applyNumberFormat="1" applyFont="1" applyFill="1" applyBorder="1" applyAlignment="1" applyProtection="1">
      <alignment horizontal="right" vertical="center"/>
      <protection locked="0"/>
    </xf>
    <xf numFmtId="41" fontId="153" fillId="0" borderId="33" xfId="1285" applyNumberFormat="1" applyFont="1" applyFill="1" applyBorder="1" applyAlignment="1">
      <alignment horizontal="center" vertical="center"/>
      <protection/>
    </xf>
    <xf numFmtId="41" fontId="153" fillId="0" borderId="35" xfId="1285" applyNumberFormat="1" applyFont="1" applyFill="1" applyBorder="1" applyAlignment="1">
      <alignment horizontal="center" vertical="center"/>
      <protection/>
    </xf>
    <xf numFmtId="41" fontId="153" fillId="0" borderId="21" xfId="1285" applyNumberFormat="1" applyFont="1" applyFill="1" applyBorder="1" applyAlignment="1">
      <alignment vertical="center"/>
      <protection/>
    </xf>
    <xf numFmtId="41" fontId="153" fillId="0" borderId="30" xfId="1285" applyNumberFormat="1" applyFont="1" applyFill="1" applyBorder="1" applyAlignment="1">
      <alignment vertical="center"/>
      <protection/>
    </xf>
    <xf numFmtId="41" fontId="153" fillId="0" borderId="24" xfId="1285" applyNumberFormat="1" applyFont="1" applyFill="1" applyBorder="1" applyAlignment="1">
      <alignment horizontal="centerContinuous" vertical="center"/>
      <protection/>
    </xf>
    <xf numFmtId="0" fontId="153" fillId="0" borderId="24" xfId="1285" applyFont="1" applyFill="1" applyBorder="1" applyAlignment="1">
      <alignment horizontal="centerContinuous" vertical="center"/>
      <protection/>
    </xf>
    <xf numFmtId="0" fontId="153" fillId="0" borderId="24" xfId="1285" applyFont="1" applyFill="1" applyBorder="1" applyAlignment="1">
      <alignment horizontal="center" vertical="center"/>
      <protection/>
    </xf>
    <xf numFmtId="0" fontId="153" fillId="0" borderId="25" xfId="1285" applyFont="1" applyFill="1" applyBorder="1" applyAlignment="1">
      <alignment horizontal="centerContinuous" vertical="center"/>
      <protection/>
    </xf>
    <xf numFmtId="0" fontId="156" fillId="0" borderId="24" xfId="1285" applyFont="1" applyFill="1" applyBorder="1" applyAlignment="1">
      <alignment horizontal="centerContinuous" vertical="center"/>
      <protection/>
    </xf>
    <xf numFmtId="41" fontId="153" fillId="0" borderId="20" xfId="1285" applyNumberFormat="1" applyFont="1" applyFill="1" applyBorder="1" applyAlignment="1">
      <alignment horizontal="centerContinuous" vertical="center"/>
      <protection/>
    </xf>
    <xf numFmtId="0" fontId="153" fillId="0" borderId="24" xfId="1285" applyFont="1" applyFill="1" applyBorder="1" applyAlignment="1">
      <alignment vertical="center"/>
      <protection/>
    </xf>
    <xf numFmtId="0" fontId="153" fillId="0" borderId="24" xfId="1285" applyFont="1" applyFill="1" applyBorder="1" applyAlignment="1">
      <alignment horizontal="centerContinuous" vertical="center" shrinkToFit="1"/>
      <protection/>
    </xf>
    <xf numFmtId="41" fontId="153" fillId="0" borderId="30" xfId="1285" applyNumberFormat="1" applyFont="1" applyFill="1" applyBorder="1" applyAlignment="1">
      <alignment horizontal="centerContinuous" vertical="center" shrinkToFit="1"/>
      <protection/>
    </xf>
    <xf numFmtId="41" fontId="153" fillId="0" borderId="26" xfId="1285" applyNumberFormat="1" applyFont="1" applyFill="1" applyBorder="1" applyAlignment="1">
      <alignment horizontal="centerContinuous" vertical="center" shrinkToFit="1"/>
      <protection/>
    </xf>
    <xf numFmtId="0" fontId="153" fillId="0" borderId="26" xfId="1285" applyFont="1" applyFill="1" applyBorder="1" applyAlignment="1">
      <alignment horizontal="center" vertical="center" shrinkToFit="1"/>
      <protection/>
    </xf>
    <xf numFmtId="0" fontId="153" fillId="0" borderId="26" xfId="1285" applyFont="1" applyFill="1" applyBorder="1" applyAlignment="1">
      <alignment horizontal="center" vertical="center"/>
      <protection/>
    </xf>
    <xf numFmtId="0" fontId="153" fillId="0" borderId="26" xfId="1285" applyFont="1" applyFill="1" applyBorder="1" applyAlignment="1">
      <alignment horizontal="centerContinuous" vertical="center" shrinkToFit="1"/>
      <protection/>
    </xf>
    <xf numFmtId="0" fontId="153" fillId="0" borderId="20" xfId="1285" applyNumberFormat="1" applyFont="1" applyFill="1" applyBorder="1" applyAlignment="1" quotePrefix="1">
      <alignment horizontal="center" vertical="center"/>
      <protection/>
    </xf>
    <xf numFmtId="41" fontId="153" fillId="0" borderId="0" xfId="1285" applyNumberFormat="1" applyFont="1" applyFill="1" applyBorder="1" applyAlignment="1" applyProtection="1">
      <alignment horizontal="right" vertical="center"/>
      <protection locked="0"/>
    </xf>
    <xf numFmtId="0" fontId="153" fillId="0" borderId="2" xfId="1285" applyNumberFormat="1" applyFont="1" applyFill="1" applyBorder="1" applyAlignment="1" quotePrefix="1">
      <alignment horizontal="centerContinuous" vertical="center"/>
      <protection/>
    </xf>
    <xf numFmtId="0" fontId="154" fillId="0" borderId="20" xfId="1285" applyNumberFormat="1" applyFont="1" applyFill="1" applyBorder="1" applyAlignment="1" quotePrefix="1">
      <alignment horizontal="center" vertical="center"/>
      <protection/>
    </xf>
    <xf numFmtId="41" fontId="154" fillId="0" borderId="0" xfId="1285" applyNumberFormat="1" applyFont="1" applyFill="1" applyBorder="1" applyAlignment="1" applyProtection="1">
      <alignment horizontal="right" vertical="center"/>
      <protection locked="0"/>
    </xf>
    <xf numFmtId="0" fontId="154" fillId="0" borderId="2" xfId="1285" applyNumberFormat="1" applyFont="1" applyFill="1" applyBorder="1" applyAlignment="1" quotePrefix="1">
      <alignment horizontal="centerContinuous" vertical="center"/>
      <protection/>
    </xf>
    <xf numFmtId="0" fontId="153" fillId="0" borderId="20" xfId="1285" applyNumberFormat="1" applyFont="1" applyFill="1" applyBorder="1" applyAlignment="1" applyProtection="1">
      <alignment horizontal="center" vertical="center"/>
      <protection locked="0"/>
    </xf>
    <xf numFmtId="41" fontId="153" fillId="0" borderId="0" xfId="1166" applyNumberFormat="1" applyFont="1" applyFill="1" applyBorder="1" applyAlignment="1" applyProtection="1">
      <alignment horizontal="right" vertical="center"/>
      <protection locked="0"/>
    </xf>
    <xf numFmtId="0" fontId="153" fillId="0" borderId="2" xfId="1285" applyFont="1" applyFill="1" applyBorder="1" applyAlignment="1" applyProtection="1">
      <alignment horizontal="right" vertical="center" wrapText="1" shrinkToFit="1"/>
      <protection locked="0"/>
    </xf>
    <xf numFmtId="0" fontId="156" fillId="0" borderId="20" xfId="1285" applyNumberFormat="1" applyFont="1" applyFill="1" applyBorder="1" applyAlignment="1" applyProtection="1">
      <alignment horizontal="centerContinuous" vertical="center"/>
      <protection locked="0"/>
    </xf>
    <xf numFmtId="0" fontId="153" fillId="0" borderId="2" xfId="1285" applyFont="1" applyFill="1" applyBorder="1" applyAlignment="1" applyProtection="1">
      <alignment horizontal="right" vertical="center" wrapText="1"/>
      <protection locked="0"/>
    </xf>
    <xf numFmtId="0" fontId="153" fillId="0" borderId="20" xfId="1285" applyNumberFormat="1" applyFont="1" applyFill="1" applyBorder="1" applyAlignment="1" applyProtection="1">
      <alignment horizontal="centerContinuous" vertical="center"/>
      <protection locked="0"/>
    </xf>
    <xf numFmtId="0" fontId="153" fillId="0" borderId="41" xfId="1280" applyFont="1" applyFill="1" applyBorder="1" applyAlignment="1">
      <alignment horizontal="centerContinuous" vertical="center" shrinkToFit="1"/>
      <protection/>
    </xf>
    <xf numFmtId="0" fontId="153" fillId="0" borderId="24" xfId="1280" applyFont="1" applyFill="1" applyBorder="1" applyAlignment="1">
      <alignment horizontal="centerContinuous" vertical="center" shrinkToFit="1"/>
      <protection/>
    </xf>
    <xf numFmtId="0" fontId="156" fillId="0" borderId="24" xfId="1280" applyFont="1" applyFill="1" applyBorder="1" applyAlignment="1">
      <alignment horizontal="centerContinuous" vertical="center" shrinkToFit="1"/>
      <protection/>
    </xf>
    <xf numFmtId="0" fontId="153" fillId="0" borderId="2" xfId="1280" applyFont="1" applyFill="1" applyBorder="1" applyAlignment="1">
      <alignment horizontal="left" vertical="center" shrinkToFit="1"/>
      <protection/>
    </xf>
    <xf numFmtId="0" fontId="153" fillId="0" borderId="2" xfId="1280" applyFont="1" applyFill="1" applyBorder="1" applyAlignment="1">
      <alignment horizontal="centerContinuous" vertical="center" shrinkToFit="1"/>
      <protection/>
    </xf>
    <xf numFmtId="0" fontId="153" fillId="0" borderId="26" xfId="1280" applyFont="1" applyFill="1" applyBorder="1" applyAlignment="1">
      <alignment horizontal="centerContinuous" vertical="center" shrinkToFit="1"/>
      <protection/>
    </xf>
    <xf numFmtId="0" fontId="153" fillId="0" borderId="26" xfId="1280" applyFont="1" applyFill="1" applyBorder="1" applyAlignment="1">
      <alignment horizontal="centerContinuous" vertical="center" wrapText="1" shrinkToFit="1"/>
      <protection/>
    </xf>
    <xf numFmtId="0" fontId="153" fillId="0" borderId="20" xfId="1260" applyFont="1" applyFill="1" applyBorder="1" applyAlignment="1" quotePrefix="1">
      <alignment horizontal="center" vertical="center"/>
      <protection/>
    </xf>
    <xf numFmtId="41" fontId="153" fillId="0" borderId="0" xfId="1280" applyNumberFormat="1" applyFont="1" applyFill="1" applyBorder="1" applyAlignment="1" applyProtection="1">
      <alignment horizontal="right" vertical="center" shrinkToFit="1"/>
      <protection locked="0"/>
    </xf>
    <xf numFmtId="0" fontId="153" fillId="0" borderId="2" xfId="1260" applyFont="1" applyFill="1" applyBorder="1" applyAlignment="1" quotePrefix="1">
      <alignment horizontal="center" vertical="center"/>
      <protection/>
    </xf>
    <xf numFmtId="0" fontId="154" fillId="0" borderId="20" xfId="1260" applyFont="1" applyFill="1" applyBorder="1" applyAlignment="1" quotePrefix="1">
      <alignment horizontal="center" vertical="center"/>
      <protection/>
    </xf>
    <xf numFmtId="41" fontId="154" fillId="0" borderId="0" xfId="1280" applyNumberFormat="1" applyFont="1" applyFill="1" applyBorder="1" applyAlignment="1" applyProtection="1">
      <alignment horizontal="right" vertical="center" shrinkToFit="1"/>
      <protection locked="0"/>
    </xf>
    <xf numFmtId="0" fontId="154" fillId="0" borderId="2" xfId="1260" applyFont="1" applyFill="1" applyBorder="1" applyAlignment="1" quotePrefix="1">
      <alignment horizontal="center" vertical="center"/>
      <protection/>
    </xf>
    <xf numFmtId="41" fontId="153" fillId="0" borderId="20" xfId="1264" applyNumberFormat="1" applyFont="1" applyFill="1" applyBorder="1" applyAlignment="1">
      <alignment horizontal="center" vertical="center"/>
      <protection/>
    </xf>
    <xf numFmtId="41" fontId="153" fillId="0" borderId="0" xfId="1165" applyNumberFormat="1" applyFont="1" applyFill="1" applyBorder="1" applyAlignment="1" applyProtection="1">
      <alignment horizontal="right" vertical="center" shrinkToFit="1"/>
      <protection locked="0"/>
    </xf>
    <xf numFmtId="41" fontId="153" fillId="0" borderId="0" xfId="1165" applyNumberFormat="1" applyFont="1" applyFill="1" applyBorder="1" applyAlignment="1" applyProtection="1">
      <alignment horizontal="right" vertical="center"/>
      <protection locked="0"/>
    </xf>
    <xf numFmtId="3" fontId="153" fillId="0" borderId="2" xfId="0" applyNumberFormat="1" applyFont="1" applyFill="1" applyBorder="1" applyAlignment="1">
      <alignment horizontal="right" vertical="center" shrinkToFit="1"/>
    </xf>
    <xf numFmtId="0" fontId="153" fillId="0" borderId="26" xfId="1260" applyFont="1" applyFill="1" applyBorder="1" applyAlignment="1">
      <alignment horizontal="center" vertical="center"/>
      <protection/>
    </xf>
    <xf numFmtId="41" fontId="153" fillId="0" borderId="0" xfId="1260" applyNumberFormat="1" applyFont="1" applyFill="1" applyBorder="1" applyAlignment="1">
      <alignment horizontal="right" vertical="center"/>
      <protection/>
    </xf>
    <xf numFmtId="41" fontId="154" fillId="0" borderId="0" xfId="1260" applyNumberFormat="1" applyFont="1" applyFill="1" applyBorder="1" applyAlignment="1">
      <alignment horizontal="right" vertical="center"/>
      <protection/>
    </xf>
    <xf numFmtId="41" fontId="153" fillId="0" borderId="0" xfId="1260" applyNumberFormat="1" applyFont="1" applyFill="1" applyBorder="1" applyAlignment="1">
      <alignment vertical="center"/>
      <protection/>
    </xf>
    <xf numFmtId="41" fontId="153" fillId="0" borderId="0" xfId="0" applyNumberFormat="1" applyFont="1" applyFill="1" applyBorder="1" applyAlignment="1">
      <alignment horizontal="center" vertical="center"/>
    </xf>
    <xf numFmtId="0" fontId="153" fillId="0" borderId="2" xfId="0" applyNumberFormat="1" applyFont="1" applyFill="1" applyBorder="1" applyAlignment="1">
      <alignment horizontal="right" vertical="center"/>
    </xf>
    <xf numFmtId="3" fontId="153" fillId="0" borderId="2" xfId="0" applyNumberFormat="1" applyFont="1" applyFill="1" applyBorder="1" applyAlignment="1">
      <alignment horizontal="right" vertical="center"/>
    </xf>
    <xf numFmtId="41" fontId="153" fillId="0" borderId="31" xfId="1264" applyNumberFormat="1" applyFont="1" applyFill="1" applyBorder="1" applyAlignment="1">
      <alignment horizontal="center" vertical="center"/>
      <protection/>
    </xf>
    <xf numFmtId="41" fontId="153" fillId="0" borderId="12" xfId="1260" applyNumberFormat="1" applyFont="1" applyFill="1" applyBorder="1" applyAlignment="1">
      <alignment vertical="center"/>
      <protection/>
    </xf>
    <xf numFmtId="41" fontId="153" fillId="0" borderId="12" xfId="0" applyNumberFormat="1" applyFont="1" applyFill="1" applyBorder="1" applyAlignment="1">
      <alignment vertical="center"/>
    </xf>
    <xf numFmtId="41" fontId="153" fillId="0" borderId="12" xfId="0" applyNumberFormat="1" applyFont="1" applyFill="1" applyBorder="1" applyAlignment="1">
      <alignment horizontal="center" vertical="center"/>
    </xf>
    <xf numFmtId="3" fontId="153" fillId="0" borderId="32" xfId="0" applyNumberFormat="1" applyFont="1" applyFill="1" applyBorder="1" applyAlignment="1">
      <alignment horizontal="right" vertical="center"/>
    </xf>
    <xf numFmtId="0" fontId="153" fillId="0" borderId="39" xfId="1260" applyFont="1" applyFill="1" applyBorder="1" applyAlignment="1">
      <alignment horizontal="center" vertical="center"/>
      <protection/>
    </xf>
    <xf numFmtId="0" fontId="153" fillId="0" borderId="24" xfId="1260" applyFont="1" applyFill="1" applyBorder="1" applyAlignment="1">
      <alignment horizontal="center" vertical="center"/>
      <protection/>
    </xf>
    <xf numFmtId="0" fontId="153" fillId="0" borderId="25" xfId="1260" applyFont="1" applyFill="1" applyBorder="1" applyAlignment="1">
      <alignment horizontal="center" vertical="center"/>
      <protection/>
    </xf>
    <xf numFmtId="0" fontId="156" fillId="0" borderId="24" xfId="1260" applyFont="1" applyFill="1" applyBorder="1" applyAlignment="1">
      <alignment horizontal="center" vertical="center"/>
      <protection/>
    </xf>
    <xf numFmtId="41" fontId="153" fillId="0" borderId="32" xfId="0" applyNumberFormat="1" applyFont="1" applyFill="1" applyBorder="1" applyAlignment="1">
      <alignment vertical="center"/>
    </xf>
    <xf numFmtId="41" fontId="153" fillId="0" borderId="31" xfId="0" applyNumberFormat="1" applyFont="1" applyFill="1" applyBorder="1" applyAlignment="1">
      <alignment vertical="center"/>
    </xf>
    <xf numFmtId="0" fontId="156" fillId="0" borderId="25" xfId="1260" applyFont="1" applyFill="1" applyBorder="1" applyAlignment="1">
      <alignment horizontal="center" vertical="center"/>
      <protection/>
    </xf>
    <xf numFmtId="0" fontId="153" fillId="0" borderId="25" xfId="1280" applyFont="1" applyFill="1" applyBorder="1" applyAlignment="1">
      <alignment horizontal="centerContinuous" vertical="center"/>
      <protection/>
    </xf>
    <xf numFmtId="0" fontId="153" fillId="0" borderId="25" xfId="1280" applyFont="1" applyFill="1" applyBorder="1" applyAlignment="1">
      <alignment horizontal="center" vertical="center"/>
      <protection/>
    </xf>
    <xf numFmtId="0" fontId="153" fillId="0" borderId="26" xfId="1280" applyFont="1" applyFill="1" applyBorder="1" applyAlignment="1">
      <alignment horizontal="centerContinuous" vertical="center"/>
      <protection/>
    </xf>
    <xf numFmtId="41" fontId="153" fillId="0" borderId="20" xfId="0" applyNumberFormat="1" applyFont="1" applyFill="1" applyBorder="1" applyAlignment="1" applyProtection="1">
      <alignment horizontal="right" vertical="center"/>
      <protection locked="0"/>
    </xf>
    <xf numFmtId="41" fontId="154" fillId="0" borderId="0" xfId="0" applyNumberFormat="1" applyFont="1" applyFill="1" applyBorder="1" applyAlignment="1" applyProtection="1">
      <alignment horizontal="right" vertical="center"/>
      <protection locked="0"/>
    </xf>
    <xf numFmtId="0" fontId="153" fillId="30" borderId="10" xfId="1147" applyNumberFormat="1" applyFont="1" applyFill="1" applyBorder="1" applyAlignment="1">
      <alignment horizontal="center" vertical="center" wrapText="1"/>
      <protection/>
    </xf>
    <xf numFmtId="0" fontId="153" fillId="0" borderId="0" xfId="1281" applyNumberFormat="1" applyFont="1" applyFill="1" applyBorder="1" applyAlignment="1" quotePrefix="1">
      <alignment horizontal="center" vertical="center"/>
      <protection/>
    </xf>
    <xf numFmtId="41" fontId="153" fillId="0" borderId="2" xfId="1281" applyNumberFormat="1" applyFont="1" applyFill="1" applyBorder="1" applyAlignment="1" applyProtection="1">
      <alignment horizontal="right" vertical="center"/>
      <protection locked="0"/>
    </xf>
    <xf numFmtId="41" fontId="153" fillId="0" borderId="0" xfId="1281" applyNumberFormat="1" applyFont="1" applyFill="1" applyBorder="1" applyAlignment="1" applyProtection="1">
      <alignment horizontal="right" vertical="center"/>
      <protection locked="0"/>
    </xf>
    <xf numFmtId="41" fontId="153" fillId="0" borderId="20" xfId="1281" applyNumberFormat="1" applyFont="1" applyFill="1" applyBorder="1" applyAlignment="1" applyProtection="1">
      <alignment horizontal="right" vertical="center"/>
      <protection locked="0"/>
    </xf>
    <xf numFmtId="0" fontId="153" fillId="0" borderId="2" xfId="1281" applyNumberFormat="1" applyFont="1" applyFill="1" applyBorder="1" applyAlignment="1" applyProtection="1" quotePrefix="1">
      <alignment horizontal="center" vertical="center" wrapText="1"/>
      <protection locked="0"/>
    </xf>
    <xf numFmtId="0" fontId="153" fillId="0" borderId="20" xfId="1281" applyNumberFormat="1" applyFont="1" applyFill="1" applyBorder="1" applyAlignment="1" quotePrefix="1">
      <alignment horizontal="center" vertical="center"/>
      <protection/>
    </xf>
    <xf numFmtId="0" fontId="153" fillId="0" borderId="0" xfId="1281" applyNumberFormat="1" applyFont="1" applyFill="1" applyBorder="1" applyAlignment="1" applyProtection="1" quotePrefix="1">
      <alignment horizontal="center" vertical="center" wrapText="1"/>
      <protection locked="0"/>
    </xf>
    <xf numFmtId="0" fontId="154" fillId="0" borderId="20" xfId="1281" applyNumberFormat="1" applyFont="1" applyFill="1" applyBorder="1" applyAlignment="1" quotePrefix="1">
      <alignment horizontal="center" vertical="center"/>
      <protection/>
    </xf>
    <xf numFmtId="41" fontId="154" fillId="0" borderId="0" xfId="1281" applyNumberFormat="1" applyFont="1" applyFill="1" applyBorder="1" applyAlignment="1" applyProtection="1">
      <alignment horizontal="right" vertical="center"/>
      <protection locked="0"/>
    </xf>
    <xf numFmtId="41" fontId="154" fillId="0" borderId="20" xfId="1281" applyNumberFormat="1" applyFont="1" applyFill="1" applyBorder="1" applyAlignment="1" applyProtection="1">
      <alignment horizontal="right" vertical="center"/>
      <protection locked="0"/>
    </xf>
    <xf numFmtId="0" fontId="154" fillId="0" borderId="0" xfId="1281" applyNumberFormat="1" applyFont="1" applyFill="1" applyBorder="1" applyAlignment="1" applyProtection="1" quotePrefix="1">
      <alignment horizontal="center" vertical="center" wrapText="1"/>
      <protection locked="0"/>
    </xf>
    <xf numFmtId="41" fontId="153" fillId="0" borderId="0" xfId="1264" applyNumberFormat="1" applyFont="1" applyFill="1" applyBorder="1" applyAlignment="1">
      <alignment horizontal="center" vertical="center"/>
      <protection/>
    </xf>
    <xf numFmtId="41" fontId="153" fillId="0" borderId="0" xfId="0" applyNumberFormat="1" applyFont="1" applyFill="1" applyBorder="1" applyAlignment="1">
      <alignment horizontal="right" vertical="center" wrapText="1" shrinkToFit="1"/>
    </xf>
    <xf numFmtId="0" fontId="153" fillId="0" borderId="0" xfId="1281" applyFont="1" applyFill="1" applyBorder="1" applyAlignment="1">
      <alignment horizontal="center" vertical="center" shrinkToFit="1"/>
      <protection/>
    </xf>
    <xf numFmtId="0" fontId="153" fillId="0" borderId="20" xfId="1281" applyFont="1" applyFill="1" applyBorder="1" applyAlignment="1">
      <alignment horizontal="center" vertical="center" shrinkToFit="1"/>
      <protection/>
    </xf>
    <xf numFmtId="0" fontId="153" fillId="0" borderId="24" xfId="1281" applyFont="1" applyFill="1" applyBorder="1" applyAlignment="1">
      <alignment horizontal="center" vertical="center" shrinkToFit="1"/>
      <protection/>
    </xf>
    <xf numFmtId="0" fontId="153" fillId="0" borderId="25" xfId="1281" applyFont="1" applyFill="1" applyBorder="1" applyAlignment="1">
      <alignment horizontal="center" vertical="center" shrinkToFit="1"/>
      <protection/>
    </xf>
    <xf numFmtId="0" fontId="153" fillId="0" borderId="26" xfId="1281" applyFont="1" applyFill="1" applyBorder="1" applyAlignment="1">
      <alignment horizontal="center" vertical="center" shrinkToFit="1"/>
      <protection/>
    </xf>
    <xf numFmtId="41" fontId="153" fillId="0" borderId="2" xfId="1281" applyNumberFormat="1" applyFont="1" applyFill="1" applyBorder="1" applyAlignment="1" applyProtection="1" quotePrefix="1">
      <alignment vertical="center"/>
      <protection locked="0"/>
    </xf>
    <xf numFmtId="41" fontId="153" fillId="0" borderId="0" xfId="1281" applyNumberFormat="1" applyFont="1" applyFill="1" applyBorder="1" applyAlignment="1" applyProtection="1" quotePrefix="1">
      <alignment vertical="center"/>
      <protection locked="0"/>
    </xf>
    <xf numFmtId="0" fontId="154" fillId="0" borderId="0" xfId="1260" applyFont="1" applyFill="1" applyBorder="1" applyAlignment="1" quotePrefix="1">
      <alignment horizontal="center" vertical="center"/>
      <protection/>
    </xf>
    <xf numFmtId="41" fontId="154" fillId="0" borderId="2" xfId="1281" applyNumberFormat="1" applyFont="1" applyFill="1" applyBorder="1" applyAlignment="1" applyProtection="1" quotePrefix="1">
      <alignment vertical="center"/>
      <protection locked="0"/>
    </xf>
    <xf numFmtId="41" fontId="154" fillId="0" borderId="0" xfId="1281" applyNumberFormat="1" applyFont="1" applyFill="1" applyBorder="1" applyAlignment="1" applyProtection="1" quotePrefix="1">
      <alignment vertical="center"/>
      <protection locked="0"/>
    </xf>
    <xf numFmtId="41" fontId="154" fillId="0" borderId="20" xfId="1281" applyNumberFormat="1" applyFont="1" applyFill="1" applyBorder="1" applyAlignment="1" applyProtection="1" quotePrefix="1">
      <alignment horizontal="right" vertical="center"/>
      <protection locked="0"/>
    </xf>
    <xf numFmtId="41" fontId="153" fillId="0" borderId="0" xfId="1281" applyNumberFormat="1" applyFont="1" applyFill="1" applyBorder="1" applyAlignment="1" applyProtection="1">
      <alignment vertical="center"/>
      <protection locked="0"/>
    </xf>
    <xf numFmtId="41" fontId="153" fillId="0" borderId="0" xfId="1281" applyNumberFormat="1" applyFont="1" applyFill="1" applyBorder="1" applyAlignment="1" applyProtection="1" quotePrefix="1">
      <alignment horizontal="right" vertical="center"/>
      <protection locked="0"/>
    </xf>
    <xf numFmtId="185" fontId="53" fillId="0" borderId="0" xfId="1181" applyNumberFormat="1" applyFont="1" applyFill="1" applyBorder="1" applyAlignment="1" applyProtection="1">
      <alignment horizontal="right" vertical="center" shrinkToFit="1"/>
      <protection locked="0"/>
    </xf>
    <xf numFmtId="0" fontId="153" fillId="0" borderId="39" xfId="1263" applyFont="1" applyFill="1" applyBorder="1" applyAlignment="1">
      <alignment horizontal="center" vertical="center" wrapText="1"/>
      <protection/>
    </xf>
    <xf numFmtId="0" fontId="153" fillId="0" borderId="24" xfId="1279" applyFont="1" applyFill="1" applyBorder="1" applyAlignment="1">
      <alignment horizontal="center" vertical="center" shrinkToFit="1"/>
      <protection/>
    </xf>
    <xf numFmtId="0" fontId="153" fillId="0" borderId="24" xfId="1263" applyFont="1" applyFill="1" applyBorder="1" applyAlignment="1">
      <alignment horizontal="center" vertical="center" wrapText="1"/>
      <protection/>
    </xf>
    <xf numFmtId="0" fontId="153" fillId="0" borderId="24" xfId="0" applyFont="1" applyFill="1" applyBorder="1" applyAlignment="1">
      <alignment horizontal="center" vertical="center" wrapText="1" shrinkToFit="1"/>
    </xf>
    <xf numFmtId="0" fontId="153" fillId="0" borderId="24" xfId="1279" applyFont="1" applyFill="1" applyBorder="1" applyAlignment="1">
      <alignment horizontal="center" vertical="center" wrapText="1" shrinkToFit="1"/>
      <protection/>
    </xf>
    <xf numFmtId="0" fontId="153" fillId="0" borderId="26" xfId="1279" applyFont="1" applyFill="1" applyBorder="1" applyAlignment="1">
      <alignment horizontal="center" vertical="center" shrinkToFit="1"/>
      <protection/>
    </xf>
    <xf numFmtId="0" fontId="153" fillId="0" borderId="26" xfId="0" applyFont="1" applyFill="1" applyBorder="1" applyAlignment="1">
      <alignment horizontal="center" vertical="center" wrapText="1" shrinkToFit="1"/>
    </xf>
    <xf numFmtId="0" fontId="153" fillId="0" borderId="26" xfId="1279" applyFont="1" applyFill="1" applyBorder="1" applyAlignment="1">
      <alignment horizontal="center" vertical="center" wrapText="1" shrinkToFit="1"/>
      <protection/>
    </xf>
    <xf numFmtId="41" fontId="153" fillId="0" borderId="0" xfId="1279" applyNumberFormat="1" applyFont="1" applyFill="1" applyBorder="1" applyAlignment="1" applyProtection="1">
      <alignment horizontal="right" vertical="center"/>
      <protection locked="0"/>
    </xf>
    <xf numFmtId="0" fontId="154" fillId="0" borderId="20" xfId="1279" applyFont="1" applyFill="1" applyBorder="1" applyAlignment="1" quotePrefix="1">
      <alignment horizontal="center" vertical="center" shrinkToFit="1"/>
      <protection/>
    </xf>
    <xf numFmtId="41" fontId="154" fillId="0" borderId="0" xfId="1279" applyNumberFormat="1" applyFont="1" applyFill="1" applyBorder="1" applyAlignment="1" applyProtection="1">
      <alignment horizontal="right" vertical="center"/>
      <protection locked="0"/>
    </xf>
    <xf numFmtId="0" fontId="154" fillId="0" borderId="2" xfId="1279" applyNumberFormat="1" applyFont="1" applyFill="1" applyBorder="1" applyAlignment="1" quotePrefix="1">
      <alignment horizontal="center" vertical="center" shrinkToFit="1"/>
      <protection/>
    </xf>
    <xf numFmtId="0" fontId="154" fillId="0" borderId="20" xfId="1279" applyNumberFormat="1" applyFont="1" applyFill="1" applyBorder="1" applyAlignment="1" quotePrefix="1">
      <alignment horizontal="center" vertical="center" shrinkToFit="1"/>
      <protection/>
    </xf>
    <xf numFmtId="41" fontId="154" fillId="0" borderId="20" xfId="1279" applyNumberFormat="1" applyFont="1" applyFill="1" applyBorder="1" applyAlignment="1" applyProtection="1">
      <alignment horizontal="right" vertical="center"/>
      <protection locked="0"/>
    </xf>
    <xf numFmtId="0" fontId="154" fillId="0" borderId="0" xfId="1279" applyNumberFormat="1" applyFont="1" applyFill="1" applyBorder="1" applyAlignment="1" applyProtection="1">
      <alignment horizontal="center" vertical="center"/>
      <protection locked="0"/>
    </xf>
    <xf numFmtId="0" fontId="153" fillId="0" borderId="33" xfId="1273" applyFont="1" applyFill="1" applyBorder="1" applyAlignment="1">
      <alignment horizontal="centerContinuous" vertical="center"/>
      <protection/>
    </xf>
    <xf numFmtId="0" fontId="153" fillId="0" borderId="35" xfId="1273" applyFont="1" applyFill="1" applyBorder="1" applyAlignment="1">
      <alignment horizontal="centerContinuous" vertical="center"/>
      <protection/>
    </xf>
    <xf numFmtId="0" fontId="153" fillId="0" borderId="20" xfId="1273" applyFont="1" applyFill="1" applyBorder="1" applyAlignment="1">
      <alignment horizontal="center" vertical="center"/>
      <protection/>
    </xf>
    <xf numFmtId="0" fontId="153" fillId="0" borderId="30" xfId="1273" applyFont="1" applyFill="1" applyBorder="1" applyAlignment="1">
      <alignment horizontal="center" vertical="center"/>
      <protection/>
    </xf>
    <xf numFmtId="0" fontId="153" fillId="0" borderId="26" xfId="1273" applyFont="1" applyFill="1" applyBorder="1" applyAlignment="1">
      <alignment horizontal="center" vertical="center" wrapText="1"/>
      <protection/>
    </xf>
    <xf numFmtId="0" fontId="153" fillId="0" borderId="30" xfId="1273" applyFont="1" applyFill="1" applyBorder="1" applyAlignment="1">
      <alignment horizontal="center" vertical="center" wrapText="1"/>
      <protection/>
    </xf>
    <xf numFmtId="0" fontId="153" fillId="0" borderId="20" xfId="1260" applyNumberFormat="1" applyFont="1" applyFill="1" applyBorder="1" applyAlignment="1" quotePrefix="1">
      <alignment horizontal="center" vertical="center"/>
      <protection/>
    </xf>
    <xf numFmtId="41" fontId="153" fillId="0" borderId="0" xfId="1273" applyNumberFormat="1" applyFont="1" applyFill="1" applyBorder="1" applyAlignment="1" applyProtection="1">
      <alignment horizontal="right" vertical="center"/>
      <protection locked="0"/>
    </xf>
    <xf numFmtId="0" fontId="153" fillId="0" borderId="2" xfId="1260" applyNumberFormat="1" applyFont="1" applyFill="1" applyBorder="1" applyAlignment="1" quotePrefix="1">
      <alignment horizontal="center" vertical="center"/>
      <protection/>
    </xf>
    <xf numFmtId="0" fontId="154" fillId="0" borderId="20" xfId="1260" applyNumberFormat="1" applyFont="1" applyFill="1" applyBorder="1" applyAlignment="1" quotePrefix="1">
      <alignment horizontal="center" vertical="center"/>
      <protection/>
    </xf>
    <xf numFmtId="41" fontId="154" fillId="0" borderId="0" xfId="1273" applyNumberFormat="1" applyFont="1" applyFill="1" applyBorder="1" applyAlignment="1" applyProtection="1">
      <alignment horizontal="right" vertical="center"/>
      <protection locked="0"/>
    </xf>
    <xf numFmtId="0" fontId="154" fillId="0" borderId="2" xfId="1260" applyNumberFormat="1" applyFont="1" applyFill="1" applyBorder="1" applyAlignment="1" quotePrefix="1">
      <alignment horizontal="center" vertical="center"/>
      <protection/>
    </xf>
    <xf numFmtId="41" fontId="159" fillId="0" borderId="2" xfId="1130" applyNumberFormat="1" applyFont="1" applyFill="1" applyBorder="1" applyAlignment="1">
      <alignment horizontal="left" vertical="center"/>
      <protection/>
    </xf>
    <xf numFmtId="41" fontId="160" fillId="0" borderId="2" xfId="1129" applyFont="1" applyFill="1" applyBorder="1" applyAlignment="1">
      <alignment horizontal="left" vertical="center"/>
    </xf>
    <xf numFmtId="41" fontId="160" fillId="0" borderId="0" xfId="1129" applyFont="1" applyFill="1" applyBorder="1" applyAlignment="1">
      <alignment horizontal="left" vertical="center" shrinkToFit="1"/>
    </xf>
    <xf numFmtId="41" fontId="160" fillId="0" borderId="21" xfId="1129" applyFont="1" applyFill="1" applyBorder="1" applyAlignment="1">
      <alignment horizontal="centerContinuous" vertical="center" shrinkToFit="1"/>
    </xf>
    <xf numFmtId="41" fontId="160" fillId="0" borderId="25" xfId="1129" applyFont="1" applyFill="1" applyBorder="1" applyAlignment="1">
      <alignment horizontal="center" vertical="center" shrinkToFit="1"/>
    </xf>
    <xf numFmtId="41" fontId="160" fillId="0" borderId="2" xfId="1129" applyFont="1" applyFill="1" applyBorder="1" applyAlignment="1">
      <alignment horizontal="left" vertical="center" shrinkToFit="1"/>
    </xf>
    <xf numFmtId="41" fontId="160" fillId="0" borderId="23" xfId="1129" applyFont="1" applyFill="1" applyBorder="1" applyAlignment="1">
      <alignment horizontal="left" vertical="center" shrinkToFit="1"/>
    </xf>
    <xf numFmtId="41" fontId="160" fillId="0" borderId="20" xfId="1129" applyFont="1" applyFill="1" applyBorder="1" applyAlignment="1">
      <alignment horizontal="center" vertical="center" shrinkToFit="1"/>
    </xf>
    <xf numFmtId="41" fontId="159" fillId="0" borderId="20" xfId="1130" applyNumberFormat="1" applyFont="1" applyFill="1" applyBorder="1" applyAlignment="1">
      <alignment horizontal="center" vertical="center" shrinkToFit="1"/>
      <protection/>
    </xf>
    <xf numFmtId="41" fontId="160" fillId="0" borderId="20" xfId="1129" applyFont="1" applyFill="1" applyBorder="1" applyAlignment="1">
      <alignment horizontal="centerContinuous" vertical="center" shrinkToFit="1"/>
    </xf>
    <xf numFmtId="41" fontId="160" fillId="0" borderId="24" xfId="1129" applyFont="1" applyFill="1" applyBorder="1" applyAlignment="1">
      <alignment horizontal="center" vertical="center" shrinkToFit="1"/>
    </xf>
    <xf numFmtId="41" fontId="160" fillId="0" borderId="20" xfId="1129" applyFont="1" applyFill="1" applyBorder="1" applyAlignment="1">
      <alignment horizontal="left" vertical="center"/>
    </xf>
    <xf numFmtId="41" fontId="160" fillId="0" borderId="20" xfId="1129" applyFont="1" applyFill="1" applyBorder="1" applyAlignment="1">
      <alignment horizontal="left" vertical="center" shrinkToFit="1"/>
    </xf>
    <xf numFmtId="41" fontId="160" fillId="0" borderId="2" xfId="1129" applyFont="1" applyFill="1" applyBorder="1" applyAlignment="1">
      <alignment horizontal="center" vertical="center" shrinkToFit="1"/>
    </xf>
    <xf numFmtId="41" fontId="160" fillId="0" borderId="24" xfId="1130" applyNumberFormat="1" applyFont="1" applyFill="1" applyBorder="1" applyAlignment="1">
      <alignment horizontal="center" vertical="center" shrinkToFit="1"/>
      <protection/>
    </xf>
    <xf numFmtId="41" fontId="160" fillId="0" borderId="24" xfId="1129" applyFont="1" applyFill="1" applyBorder="1" applyAlignment="1">
      <alignment horizontal="centerContinuous" vertical="center" wrapText="1" shrinkToFit="1"/>
    </xf>
    <xf numFmtId="41" fontId="160" fillId="0" borderId="20" xfId="1130" applyNumberFormat="1" applyFont="1" applyFill="1" applyBorder="1" applyAlignment="1">
      <alignment horizontal="center" vertical="center" shrinkToFit="1"/>
      <protection/>
    </xf>
    <xf numFmtId="41" fontId="160" fillId="0" borderId="26" xfId="1129" applyFont="1" applyFill="1" applyBorder="1" applyAlignment="1">
      <alignment horizontal="center" vertical="center" shrinkToFit="1"/>
    </xf>
    <xf numFmtId="41" fontId="160" fillId="0" borderId="22" xfId="1129" applyFont="1" applyFill="1" applyBorder="1" applyAlignment="1">
      <alignment horizontal="center" vertical="center" shrinkToFit="1"/>
    </xf>
    <xf numFmtId="41" fontId="160" fillId="0" borderId="26" xfId="1130" applyNumberFormat="1" applyFont="1" applyFill="1" applyBorder="1" applyAlignment="1">
      <alignment horizontal="center" vertical="center" shrinkToFit="1"/>
      <protection/>
    </xf>
    <xf numFmtId="41" fontId="160" fillId="0" borderId="26" xfId="1129" applyFont="1" applyFill="1" applyBorder="1" applyAlignment="1">
      <alignment horizontal="centerContinuous" vertical="center" shrinkToFit="1"/>
    </xf>
    <xf numFmtId="41" fontId="160" fillId="0" borderId="26" xfId="1129" applyFont="1" applyFill="1" applyBorder="1" applyAlignment="1">
      <alignment horizontal="center" vertical="center" wrapText="1" shrinkToFit="1"/>
    </xf>
    <xf numFmtId="41" fontId="160" fillId="0" borderId="30" xfId="1129" applyFont="1" applyFill="1" applyBorder="1" applyAlignment="1">
      <alignment horizontal="center" vertical="center" shrinkToFit="1"/>
    </xf>
    <xf numFmtId="41" fontId="160" fillId="0" borderId="30" xfId="1130" applyNumberFormat="1" applyFont="1" applyFill="1" applyBorder="1" applyAlignment="1">
      <alignment horizontal="center" vertical="center" shrinkToFit="1"/>
      <protection/>
    </xf>
    <xf numFmtId="41" fontId="160" fillId="0" borderId="30" xfId="1129" applyFont="1" applyFill="1" applyBorder="1" applyAlignment="1">
      <alignment horizontal="centerContinuous" vertical="center" shrinkToFit="1"/>
    </xf>
    <xf numFmtId="41" fontId="153" fillId="0" borderId="20" xfId="1129" applyFont="1" applyFill="1" applyBorder="1" applyAlignment="1" quotePrefix="1">
      <alignment horizontal="center" vertical="center"/>
    </xf>
    <xf numFmtId="41" fontId="153" fillId="0" borderId="2" xfId="1129" applyFont="1" applyFill="1" applyBorder="1" applyAlignment="1" quotePrefix="1">
      <alignment horizontal="center" vertical="center"/>
    </xf>
    <xf numFmtId="178" fontId="153" fillId="0" borderId="0" xfId="1129" applyNumberFormat="1" applyFont="1" applyFill="1" applyBorder="1" applyAlignment="1">
      <alignment horizontal="right" vertical="center"/>
    </xf>
    <xf numFmtId="0" fontId="154" fillId="0" borderId="20" xfId="1130" applyNumberFormat="1" applyFont="1" applyFill="1" applyBorder="1" applyAlignment="1" quotePrefix="1">
      <alignment horizontal="center" vertical="center" wrapText="1"/>
      <protection/>
    </xf>
    <xf numFmtId="178" fontId="154" fillId="0" borderId="0" xfId="1130" applyNumberFormat="1" applyFont="1" applyFill="1" applyBorder="1" applyAlignment="1">
      <alignment horizontal="right" vertical="center"/>
      <protection/>
    </xf>
    <xf numFmtId="178" fontId="154" fillId="0" borderId="20" xfId="1130" applyNumberFormat="1" applyFont="1" applyFill="1" applyBorder="1" applyAlignment="1">
      <alignment horizontal="right" vertical="center"/>
      <protection/>
    </xf>
    <xf numFmtId="0" fontId="154" fillId="0" borderId="0" xfId="1130" applyNumberFormat="1" applyFont="1" applyFill="1" applyBorder="1" applyAlignment="1" quotePrefix="1">
      <alignment horizontal="center" vertical="center"/>
      <protection/>
    </xf>
    <xf numFmtId="0" fontId="153" fillId="0" borderId="37" xfId="1133" applyFont="1" applyFill="1" applyBorder="1" applyAlignment="1">
      <alignment horizontal="left" vertical="center"/>
      <protection/>
    </xf>
    <xf numFmtId="0" fontId="153" fillId="0" borderId="37" xfId="1133" applyFont="1" applyFill="1" applyBorder="1" applyAlignment="1">
      <alignment horizontal="centerContinuous" vertical="center"/>
      <protection/>
    </xf>
    <xf numFmtId="0" fontId="153" fillId="0" borderId="37" xfId="1133" applyFont="1" applyFill="1" applyBorder="1" applyAlignment="1">
      <alignment vertical="center"/>
      <protection/>
    </xf>
    <xf numFmtId="176" fontId="153" fillId="0" borderId="37" xfId="1133" applyNumberFormat="1" applyFont="1" applyFill="1" applyBorder="1" applyAlignment="1">
      <alignment horizontal="centerContinuous" vertical="center"/>
      <protection/>
    </xf>
    <xf numFmtId="0" fontId="153" fillId="0" borderId="0" xfId="1133" applyFont="1" applyFill="1" applyBorder="1" applyAlignment="1">
      <alignment horizontal="centerContinuous" vertical="center"/>
      <protection/>
    </xf>
    <xf numFmtId="176" fontId="153" fillId="0" borderId="0" xfId="1133" applyNumberFormat="1" applyFont="1" applyFill="1" applyBorder="1" applyAlignment="1">
      <alignment horizontal="centerContinuous" vertical="center"/>
      <protection/>
    </xf>
    <xf numFmtId="0" fontId="153" fillId="0" borderId="2" xfId="1133" applyFont="1" applyFill="1" applyBorder="1" applyAlignment="1">
      <alignment horizontal="centerContinuous" vertical="center"/>
      <protection/>
    </xf>
    <xf numFmtId="0" fontId="153" fillId="0" borderId="24" xfId="1133" applyFont="1" applyFill="1" applyBorder="1" applyAlignment="1">
      <alignment horizontal="centerContinuous" vertical="center"/>
      <protection/>
    </xf>
    <xf numFmtId="0" fontId="153" fillId="0" borderId="2" xfId="1133" applyFont="1" applyFill="1" applyBorder="1" applyAlignment="1">
      <alignment horizontal="center" vertical="center"/>
      <protection/>
    </xf>
    <xf numFmtId="0" fontId="153" fillId="0" borderId="24" xfId="1133" applyFont="1" applyFill="1" applyBorder="1" applyAlignment="1">
      <alignment vertical="center"/>
      <protection/>
    </xf>
    <xf numFmtId="0" fontId="153" fillId="0" borderId="22" xfId="1133" applyFont="1" applyFill="1" applyBorder="1" applyAlignment="1">
      <alignment horizontal="centerContinuous" vertical="center"/>
      <protection/>
    </xf>
    <xf numFmtId="0" fontId="153" fillId="0" borderId="26" xfId="1133" applyFont="1" applyFill="1" applyBorder="1" applyAlignment="1">
      <alignment horizontal="centerContinuous" vertical="center"/>
      <protection/>
    </xf>
    <xf numFmtId="0" fontId="153" fillId="0" borderId="21" xfId="1133" applyFont="1" applyFill="1" applyBorder="1" applyAlignment="1">
      <alignment horizontal="centerContinuous" vertical="center"/>
      <protection/>
    </xf>
    <xf numFmtId="176" fontId="153" fillId="0" borderId="21" xfId="1133" applyNumberFormat="1" applyFont="1" applyFill="1" applyBorder="1" applyAlignment="1">
      <alignment horizontal="centerContinuous" vertical="center"/>
      <protection/>
    </xf>
    <xf numFmtId="41" fontId="153" fillId="0" borderId="0" xfId="1133" applyNumberFormat="1" applyFont="1" applyFill="1" applyBorder="1" applyAlignment="1">
      <alignment horizontal="right" vertical="center"/>
      <protection/>
    </xf>
    <xf numFmtId="0" fontId="154" fillId="0" borderId="20" xfId="1133" applyNumberFormat="1" applyFont="1" applyFill="1" applyBorder="1" applyAlignment="1" quotePrefix="1">
      <alignment horizontal="center" vertical="center"/>
      <protection/>
    </xf>
    <xf numFmtId="0" fontId="154" fillId="0" borderId="2" xfId="1133" applyNumberFormat="1" applyFont="1" applyFill="1" applyBorder="1" applyAlignment="1">
      <alignment horizontal="center" vertical="center"/>
      <protection/>
    </xf>
    <xf numFmtId="0" fontId="53" fillId="0" borderId="20" xfId="1274" applyFont="1" applyFill="1" applyBorder="1" applyAlignment="1">
      <alignment horizontal="center" vertical="center"/>
      <protection/>
    </xf>
    <xf numFmtId="0" fontId="154" fillId="0" borderId="31" xfId="1280" applyFont="1" applyFill="1" applyBorder="1" applyAlignment="1" quotePrefix="1">
      <alignment horizontal="center" vertical="center"/>
      <protection/>
    </xf>
    <xf numFmtId="185" fontId="154" fillId="0" borderId="12" xfId="0" applyNumberFormat="1" applyFont="1" applyFill="1" applyBorder="1" applyAlignment="1" applyProtection="1">
      <alignment horizontal="right" vertical="center"/>
      <protection locked="0"/>
    </xf>
    <xf numFmtId="41" fontId="154" fillId="0" borderId="12" xfId="0" applyNumberFormat="1" applyFont="1" applyFill="1" applyBorder="1" applyAlignment="1" applyProtection="1">
      <alignment horizontal="right" vertical="center"/>
      <protection locked="0"/>
    </xf>
    <xf numFmtId="0" fontId="154" fillId="0" borderId="12" xfId="1269" applyFont="1" applyFill="1" applyBorder="1" applyAlignment="1" quotePrefix="1">
      <alignment horizontal="center" vertical="center"/>
      <protection/>
    </xf>
    <xf numFmtId="41" fontId="60" fillId="0" borderId="0" xfId="1181" applyNumberFormat="1" applyFont="1" applyFill="1" applyBorder="1" applyAlignment="1" applyProtection="1">
      <alignment horizontal="right" vertical="center" shrinkToFit="1"/>
      <protection locked="0"/>
    </xf>
    <xf numFmtId="43" fontId="60" fillId="0" borderId="0" xfId="1181" applyNumberFormat="1" applyFont="1" applyFill="1" applyBorder="1" applyAlignment="1" applyProtection="1">
      <alignment horizontal="right" vertical="center" shrinkToFit="1"/>
      <protection locked="0"/>
    </xf>
    <xf numFmtId="0" fontId="60" fillId="0" borderId="20" xfId="1287" applyFont="1" applyFill="1" applyBorder="1" applyAlignment="1" quotePrefix="1">
      <alignment horizontal="center" vertical="center"/>
      <protection/>
    </xf>
    <xf numFmtId="0" fontId="60" fillId="0" borderId="2" xfId="1287" applyFont="1" applyFill="1" applyBorder="1" applyAlignment="1" quotePrefix="1">
      <alignment horizontal="center" vertical="center" shrinkToFit="1"/>
      <protection/>
    </xf>
    <xf numFmtId="41" fontId="53" fillId="0" borderId="0" xfId="1181" applyNumberFormat="1" applyFont="1" applyFill="1" applyBorder="1" applyAlignment="1" applyProtection="1">
      <alignment horizontal="right" vertical="center" wrapText="1"/>
      <protection locked="0"/>
    </xf>
    <xf numFmtId="41" fontId="53" fillId="0" borderId="0" xfId="1181" applyNumberFormat="1" applyFont="1" applyFill="1" applyBorder="1" applyAlignment="1">
      <alignment horizontal="right" vertical="center" wrapText="1"/>
      <protection/>
    </xf>
    <xf numFmtId="0" fontId="60" fillId="0" borderId="20" xfId="1274" applyFont="1" applyFill="1" applyBorder="1" applyAlignment="1" quotePrefix="1">
      <alignment horizontal="center" vertical="center"/>
      <protection/>
    </xf>
    <xf numFmtId="41" fontId="60" fillId="0" borderId="0" xfId="962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274" applyFont="1" applyFill="1" applyBorder="1" applyAlignment="1" quotePrefix="1">
      <alignment horizontal="center" vertical="center" shrinkToFit="1"/>
      <protection/>
    </xf>
    <xf numFmtId="0" fontId="60" fillId="0" borderId="31" xfId="1286" applyNumberFormat="1" applyFont="1" applyFill="1" applyBorder="1" applyAlignment="1" applyProtection="1" quotePrefix="1">
      <alignment horizontal="center" vertical="center"/>
      <protection locked="0"/>
    </xf>
    <xf numFmtId="41" fontId="60" fillId="0" borderId="12" xfId="1181" applyNumberFormat="1" applyFont="1" applyFill="1" applyBorder="1" applyAlignment="1" applyProtection="1">
      <alignment horizontal="right" vertical="center"/>
      <protection locked="0"/>
    </xf>
    <xf numFmtId="0" fontId="60" fillId="0" borderId="32" xfId="1181" applyNumberFormat="1" applyFont="1" applyFill="1" applyBorder="1" applyAlignment="1" applyProtection="1" quotePrefix="1">
      <alignment horizontal="center" vertical="center" shrinkToFit="1"/>
      <protection locked="0"/>
    </xf>
    <xf numFmtId="0" fontId="60" fillId="0" borderId="31" xfId="1181" applyNumberFormat="1" applyFont="1" applyFill="1" applyBorder="1" applyAlignment="1" applyProtection="1" quotePrefix="1">
      <alignment horizontal="center" vertical="center"/>
      <protection locked="0"/>
    </xf>
    <xf numFmtId="41" fontId="60" fillId="0" borderId="12" xfId="1181" applyNumberFormat="1" applyFont="1" applyFill="1" applyBorder="1" applyAlignment="1" applyProtection="1">
      <alignment horizontal="right" vertical="center" shrinkToFit="1"/>
      <protection locked="0"/>
    </xf>
    <xf numFmtId="41" fontId="60" fillId="0" borderId="31" xfId="1181" applyNumberFormat="1" applyFont="1" applyFill="1" applyBorder="1" applyAlignment="1" applyProtection="1">
      <alignment horizontal="right" vertical="center"/>
      <protection locked="0"/>
    </xf>
    <xf numFmtId="0" fontId="60" fillId="0" borderId="32" xfId="1286" applyNumberFormat="1" applyFont="1" applyFill="1" applyBorder="1" applyAlignment="1" applyProtection="1" quotePrefix="1">
      <alignment horizontal="center" vertical="center" shrinkToFit="1"/>
      <protection locked="0"/>
    </xf>
    <xf numFmtId="41" fontId="60" fillId="0" borderId="0" xfId="1286" applyNumberFormat="1" applyFont="1" applyFill="1" applyBorder="1" applyAlignment="1" applyProtection="1">
      <alignment vertical="center"/>
      <protection locked="0"/>
    </xf>
    <xf numFmtId="41" fontId="161" fillId="0" borderId="12" xfId="1147" applyNumberFormat="1" applyFont="1" applyFill="1" applyBorder="1" applyAlignment="1">
      <alignment horizontal="right" vertical="center" wrapText="1"/>
      <protection/>
    </xf>
    <xf numFmtId="41" fontId="161" fillId="0" borderId="31" xfId="1147" applyNumberFormat="1" applyFont="1" applyFill="1" applyBorder="1" applyAlignment="1">
      <alignment horizontal="right" vertical="center" wrapText="1"/>
      <protection/>
    </xf>
    <xf numFmtId="0" fontId="126" fillId="0" borderId="0" xfId="1280" applyFont="1" applyFill="1" applyBorder="1" applyAlignment="1">
      <alignment vertical="center"/>
      <protection/>
    </xf>
    <xf numFmtId="0" fontId="55" fillId="0" borderId="0" xfId="1280" applyFont="1" applyFill="1" applyBorder="1" applyAlignment="1">
      <alignment vertical="center"/>
      <protection/>
    </xf>
    <xf numFmtId="0" fontId="162" fillId="0" borderId="0" xfId="1287" applyFont="1" applyFill="1" applyBorder="1" applyAlignment="1">
      <alignment vertical="center"/>
      <protection/>
    </xf>
    <xf numFmtId="0" fontId="153" fillId="0" borderId="24" xfId="1260" applyFont="1" applyFill="1" applyBorder="1" applyAlignment="1">
      <alignment horizontal="center" vertical="center"/>
      <protection/>
    </xf>
    <xf numFmtId="41" fontId="154" fillId="0" borderId="0" xfId="1167" applyNumberFormat="1" applyFont="1" applyFill="1" applyBorder="1" applyAlignment="1" applyProtection="1">
      <alignment horizontal="right" vertical="center"/>
      <protection locked="0"/>
    </xf>
    <xf numFmtId="0" fontId="154" fillId="0" borderId="2" xfId="1265" applyFont="1" applyFill="1" applyBorder="1" applyAlignment="1" applyProtection="1" quotePrefix="1">
      <alignment horizontal="center" vertical="center"/>
      <protection locked="0"/>
    </xf>
    <xf numFmtId="0" fontId="153" fillId="0" borderId="20" xfId="1285" applyNumberFormat="1" applyFont="1" applyFill="1" applyBorder="1" applyAlignment="1">
      <alignment horizontal="center" vertical="center"/>
      <protection/>
    </xf>
    <xf numFmtId="0" fontId="153" fillId="0" borderId="2" xfId="1285" applyFont="1" applyFill="1" applyBorder="1" applyAlignment="1">
      <alignment horizontal="center" vertical="center"/>
      <protection/>
    </xf>
    <xf numFmtId="0" fontId="160" fillId="0" borderId="2" xfId="1285" applyFont="1" applyBorder="1" applyAlignment="1">
      <alignment horizontal="center" vertical="center" shrinkToFit="1"/>
      <protection/>
    </xf>
    <xf numFmtId="0" fontId="153" fillId="0" borderId="24" xfId="1285" applyFont="1" applyFill="1" applyBorder="1" applyAlignment="1">
      <alignment horizontal="center" vertical="center"/>
      <protection/>
    </xf>
    <xf numFmtId="0" fontId="153" fillId="0" borderId="24" xfId="1260" applyFont="1" applyFill="1" applyBorder="1" applyAlignment="1">
      <alignment horizontal="center" vertical="center"/>
      <protection/>
    </xf>
    <xf numFmtId="0" fontId="153" fillId="0" borderId="39" xfId="1279" applyFont="1" applyFill="1" applyBorder="1" applyAlignment="1">
      <alignment horizontal="center" vertical="center" shrinkToFit="1"/>
      <protection/>
    </xf>
    <xf numFmtId="0" fontId="153" fillId="0" borderId="24" xfId="1279" applyFont="1" applyFill="1" applyBorder="1" applyAlignment="1">
      <alignment horizontal="center" vertical="center" shrinkToFit="1"/>
      <protection/>
    </xf>
    <xf numFmtId="0" fontId="153" fillId="0" borderId="39" xfId="1263" applyFont="1" applyFill="1" applyBorder="1" applyAlignment="1">
      <alignment horizontal="center" vertical="center" wrapText="1"/>
      <protection/>
    </xf>
    <xf numFmtId="0" fontId="153" fillId="0" borderId="24" xfId="1263" applyFont="1" applyFill="1" applyBorder="1" applyAlignment="1">
      <alignment horizontal="center" vertical="center" wrapText="1"/>
      <protection/>
    </xf>
    <xf numFmtId="0" fontId="153" fillId="0" borderId="24" xfId="1279" applyFont="1" applyFill="1" applyBorder="1" applyAlignment="1">
      <alignment horizontal="center" vertical="center" wrapText="1" shrinkToFit="1"/>
      <protection/>
    </xf>
    <xf numFmtId="0" fontId="156" fillId="0" borderId="39" xfId="1263" applyFont="1" applyFill="1" applyBorder="1" applyAlignment="1">
      <alignment horizontal="center" vertical="center" wrapText="1"/>
      <protection/>
    </xf>
    <xf numFmtId="0" fontId="156" fillId="0" borderId="24" xfId="1263" applyFont="1" applyFill="1" applyBorder="1" applyAlignment="1">
      <alignment horizontal="center" vertical="center" wrapText="1"/>
      <protection/>
    </xf>
    <xf numFmtId="0" fontId="153" fillId="0" borderId="26" xfId="1279" applyFont="1" applyFill="1" applyBorder="1" applyAlignment="1">
      <alignment horizontal="center" vertical="center" wrapText="1" shrinkToFit="1"/>
      <protection/>
    </xf>
    <xf numFmtId="0" fontId="153" fillId="0" borderId="25" xfId="1273" applyFont="1" applyFill="1" applyBorder="1" applyAlignment="1">
      <alignment horizontal="center" vertical="center"/>
      <protection/>
    </xf>
    <xf numFmtId="41" fontId="160" fillId="0" borderId="20" xfId="1129" applyFont="1" applyFill="1" applyBorder="1" applyAlignment="1">
      <alignment horizontal="center" vertical="center"/>
    </xf>
    <xf numFmtId="0" fontId="153" fillId="0" borderId="2" xfId="1133" applyFont="1" applyFill="1" applyBorder="1" applyAlignment="1">
      <alignment horizontal="center" vertical="center"/>
      <protection/>
    </xf>
    <xf numFmtId="0" fontId="108" fillId="0" borderId="23" xfId="1133" applyFont="1" applyFill="1" applyBorder="1" applyAlignment="1">
      <alignment horizontal="centerContinuous" vertical="center"/>
      <protection/>
    </xf>
    <xf numFmtId="0" fontId="108" fillId="0" borderId="25" xfId="1133" applyFont="1" applyFill="1" applyBorder="1" applyAlignment="1">
      <alignment horizontal="centerContinuous" vertical="center"/>
      <protection/>
    </xf>
    <xf numFmtId="0" fontId="108" fillId="0" borderId="0" xfId="1133" applyFont="1" applyFill="1" applyBorder="1" applyAlignment="1">
      <alignment horizontal="centerContinuous" vertical="center"/>
      <protection/>
    </xf>
    <xf numFmtId="0" fontId="108" fillId="0" borderId="23" xfId="1133" applyFont="1" applyFill="1" applyBorder="1" applyAlignment="1">
      <alignment horizontal="center" vertical="center"/>
      <protection/>
    </xf>
    <xf numFmtId="176" fontId="108" fillId="0" borderId="0" xfId="1133" applyNumberFormat="1" applyFont="1" applyFill="1" applyBorder="1" applyAlignment="1">
      <alignment horizontal="centerContinuous" vertical="center"/>
      <protection/>
    </xf>
    <xf numFmtId="41" fontId="160" fillId="0" borderId="30" xfId="1129" applyFont="1" applyFill="1" applyBorder="1" applyAlignment="1">
      <alignment horizontal="center" vertical="center"/>
    </xf>
    <xf numFmtId="41" fontId="160" fillId="0" borderId="30" xfId="1129" applyFont="1" applyFill="1" applyBorder="1" applyAlignment="1">
      <alignment horizontal="center" vertical="center" wrapText="1"/>
    </xf>
    <xf numFmtId="41" fontId="8" fillId="0" borderId="0" xfId="1129" applyFont="1" applyFill="1" applyBorder="1" applyAlignment="1">
      <alignment horizontal="right" vertical="center"/>
    </xf>
    <xf numFmtId="41" fontId="159" fillId="0" borderId="24" xfId="1130" applyNumberFormat="1" applyFont="1" applyFill="1" applyBorder="1" applyAlignment="1">
      <alignment horizontal="center" vertical="center" shrinkToFit="1"/>
      <protection/>
    </xf>
    <xf numFmtId="41" fontId="160" fillId="0" borderId="24" xfId="1129" applyFont="1" applyFill="1" applyBorder="1" applyAlignment="1">
      <alignment horizontal="centerContinuous" vertical="center" shrinkToFit="1"/>
    </xf>
    <xf numFmtId="41" fontId="8" fillId="0" borderId="24" xfId="1129" applyFont="1" applyFill="1" applyBorder="1" applyAlignment="1">
      <alignment vertical="center" shrinkToFit="1"/>
    </xf>
    <xf numFmtId="41" fontId="114" fillId="0" borderId="20" xfId="1129" applyFont="1" applyFill="1" applyBorder="1" applyAlignment="1">
      <alignment horizontal="centerContinuous" vertical="center" shrinkToFit="1"/>
    </xf>
    <xf numFmtId="41" fontId="159" fillId="0" borderId="25" xfId="1129" applyFont="1" applyFill="1" applyBorder="1" applyAlignment="1">
      <alignment horizontal="center" vertical="center" shrinkToFit="1"/>
    </xf>
    <xf numFmtId="41" fontId="160" fillId="0" borderId="0" xfId="1129" applyFont="1" applyFill="1" applyBorder="1" applyAlignment="1">
      <alignment horizontal="centerContinuous" vertical="center" shrinkToFit="1"/>
    </xf>
    <xf numFmtId="195" fontId="153" fillId="0" borderId="0" xfId="1129" applyNumberFormat="1" applyFont="1" applyFill="1" applyBorder="1" applyAlignment="1">
      <alignment horizontal="right" vertical="center"/>
    </xf>
    <xf numFmtId="178" fontId="154" fillId="0" borderId="0" xfId="1129" applyNumberFormat="1" applyFont="1" applyFill="1" applyBorder="1" applyAlignment="1">
      <alignment horizontal="right" vertical="center"/>
    </xf>
    <xf numFmtId="41" fontId="114" fillId="0" borderId="20" xfId="1129" applyFont="1" applyFill="1" applyBorder="1" applyAlignment="1">
      <alignment horizontal="center" vertical="center" shrinkToFit="1"/>
    </xf>
    <xf numFmtId="41" fontId="10" fillId="0" borderId="24" xfId="1129" applyFont="1" applyFill="1" applyBorder="1" applyAlignment="1">
      <alignment horizontal="center" vertical="center" shrinkToFit="1"/>
    </xf>
    <xf numFmtId="0" fontId="153" fillId="0" borderId="24" xfId="1273" applyFont="1" applyFill="1" applyBorder="1" applyAlignment="1">
      <alignment vertical="center"/>
      <protection/>
    </xf>
    <xf numFmtId="0" fontId="108" fillId="0" borderId="33" xfId="1273" applyFont="1" applyFill="1" applyBorder="1" applyAlignment="1">
      <alignment horizontal="centerContinuous" vertical="center"/>
      <protection/>
    </xf>
    <xf numFmtId="0" fontId="153" fillId="0" borderId="24" xfId="1273" applyFont="1" applyFill="1" applyBorder="1" applyAlignment="1">
      <alignment horizontal="center" vertical="center" wrapText="1"/>
      <protection/>
    </xf>
    <xf numFmtId="0" fontId="153" fillId="0" borderId="20" xfId="1273" applyFont="1" applyFill="1" applyBorder="1" applyAlignment="1">
      <alignment horizontal="center" vertical="center" wrapText="1"/>
      <protection/>
    </xf>
    <xf numFmtId="0" fontId="108" fillId="0" borderId="29" xfId="1273" applyFont="1" applyFill="1" applyBorder="1" applyAlignment="1">
      <alignment horizontal="center" vertical="center"/>
      <protection/>
    </xf>
    <xf numFmtId="0" fontId="108" fillId="0" borderId="25" xfId="1273" applyFont="1" applyFill="1" applyBorder="1" applyAlignment="1">
      <alignment horizontal="center" vertical="center"/>
      <protection/>
    </xf>
    <xf numFmtId="0" fontId="156" fillId="0" borderId="24" xfId="1279" applyFont="1" applyFill="1" applyBorder="1" applyAlignment="1">
      <alignment horizontal="center" vertical="center" shrinkToFit="1"/>
      <protection/>
    </xf>
    <xf numFmtId="0" fontId="109" fillId="0" borderId="24" xfId="1279" applyFont="1" applyFill="1" applyBorder="1" applyAlignment="1">
      <alignment horizontal="center" vertical="center" shrinkToFit="1"/>
      <protection/>
    </xf>
    <xf numFmtId="0" fontId="109" fillId="0" borderId="39" xfId="1263" applyFont="1" applyFill="1" applyBorder="1" applyAlignment="1">
      <alignment horizontal="center" vertical="center" wrapText="1"/>
      <protection/>
    </xf>
    <xf numFmtId="0" fontId="156" fillId="0" borderId="24" xfId="1263" applyFont="1" applyFill="1" applyBorder="1" applyAlignment="1">
      <alignment horizontal="center" vertical="center"/>
      <protection/>
    </xf>
    <xf numFmtId="0" fontId="108" fillId="0" borderId="39" xfId="1263" applyFont="1" applyFill="1" applyBorder="1" applyAlignment="1">
      <alignment horizontal="center" vertical="center" wrapText="1"/>
      <protection/>
    </xf>
    <xf numFmtId="0" fontId="153" fillId="0" borderId="33" xfId="1281" applyFont="1" applyFill="1" applyBorder="1" applyAlignment="1">
      <alignment horizontal="center" vertical="center" shrinkToFit="1"/>
      <protection/>
    </xf>
    <xf numFmtId="0" fontId="109" fillId="0" borderId="24" xfId="1281" applyFont="1" applyFill="1" applyBorder="1" applyAlignment="1">
      <alignment horizontal="center" vertical="center" shrinkToFit="1"/>
      <protection/>
    </xf>
    <xf numFmtId="0" fontId="109" fillId="0" borderId="20" xfId="1281" applyFont="1" applyFill="1" applyBorder="1" applyAlignment="1">
      <alignment horizontal="center" vertical="center" shrinkToFit="1"/>
      <protection/>
    </xf>
    <xf numFmtId="0" fontId="108" fillId="0" borderId="20" xfId="1281" applyFont="1" applyFill="1" applyBorder="1" applyAlignment="1">
      <alignment horizontal="center" vertical="center" shrinkToFit="1"/>
      <protection/>
    </xf>
    <xf numFmtId="0" fontId="108" fillId="0" borderId="25" xfId="1280" applyFont="1" applyFill="1" applyBorder="1" applyAlignment="1">
      <alignment horizontal="centerContinuous" vertical="center"/>
      <protection/>
    </xf>
    <xf numFmtId="0" fontId="53" fillId="0" borderId="20" xfId="1280" applyFont="1" applyFill="1" applyBorder="1" applyAlignment="1">
      <alignment vertical="center"/>
      <protection/>
    </xf>
    <xf numFmtId="0" fontId="53" fillId="0" borderId="20" xfId="1280" applyFont="1" applyFill="1" applyBorder="1" applyAlignment="1">
      <alignment horizontal="right" vertical="center"/>
      <protection/>
    </xf>
    <xf numFmtId="0" fontId="108" fillId="0" borderId="41" xfId="1280" applyFont="1" applyFill="1" applyBorder="1" applyAlignment="1">
      <alignment horizontal="centerContinuous" vertical="center" shrinkToFit="1"/>
      <protection/>
    </xf>
    <xf numFmtId="0" fontId="153" fillId="0" borderId="34" xfId="1280" applyFont="1" applyFill="1" applyBorder="1" applyAlignment="1">
      <alignment horizontal="center" vertical="center"/>
      <protection/>
    </xf>
    <xf numFmtId="0" fontId="108" fillId="0" borderId="24" xfId="1280" applyFont="1" applyFill="1" applyBorder="1" applyAlignment="1">
      <alignment horizontal="centerContinuous" vertical="center" shrinkToFit="1"/>
      <protection/>
    </xf>
    <xf numFmtId="0" fontId="153" fillId="0" borderId="24" xfId="1285" applyFont="1" applyFill="1" applyBorder="1" applyAlignment="1">
      <alignment horizontal="center" vertical="center" shrinkToFit="1"/>
      <protection/>
    </xf>
    <xf numFmtId="41" fontId="156" fillId="0" borderId="0" xfId="1285" applyNumberFormat="1" applyFont="1" applyFill="1" applyBorder="1" applyAlignment="1">
      <alignment horizontal="center" vertical="center"/>
      <protection/>
    </xf>
    <xf numFmtId="41" fontId="153" fillId="0" borderId="25" xfId="1285" applyNumberFormat="1" applyFont="1" applyFill="1" applyBorder="1" applyAlignment="1">
      <alignment horizontal="center" vertical="center"/>
      <protection/>
    </xf>
    <xf numFmtId="41" fontId="153" fillId="0" borderId="29" xfId="1285" applyNumberFormat="1" applyFont="1" applyFill="1" applyBorder="1" applyAlignment="1">
      <alignment horizontal="center" vertical="center"/>
      <protection/>
    </xf>
    <xf numFmtId="182" fontId="153" fillId="0" borderId="26" xfId="1266" applyFont="1" applyFill="1" applyBorder="1" applyAlignment="1" applyProtection="1">
      <alignment horizontal="center" vertical="center"/>
      <protection locked="0"/>
    </xf>
    <xf numFmtId="0" fontId="153" fillId="0" borderId="2" xfId="0" applyFont="1" applyFill="1" applyBorder="1" applyAlignment="1">
      <alignment horizontal="center" vertical="center"/>
    </xf>
    <xf numFmtId="0" fontId="156" fillId="0" borderId="34" xfId="1285" applyFont="1" applyFill="1" applyBorder="1" applyAlignment="1">
      <alignment horizontal="center" vertical="center"/>
      <protection/>
    </xf>
    <xf numFmtId="0" fontId="153" fillId="0" borderId="2" xfId="1285" applyFont="1" applyFill="1" applyBorder="1" applyAlignment="1">
      <alignment horizontal="center" vertical="center"/>
      <protection/>
    </xf>
    <xf numFmtId="0" fontId="160" fillId="0" borderId="2" xfId="1285" applyFont="1" applyBorder="1" applyAlignment="1">
      <alignment horizontal="center" vertical="center" shrinkToFit="1"/>
      <protection/>
    </xf>
    <xf numFmtId="0" fontId="153" fillId="0" borderId="24" xfId="1285" applyFont="1" applyFill="1" applyBorder="1" applyAlignment="1">
      <alignment horizontal="center" vertical="center"/>
      <protection/>
    </xf>
    <xf numFmtId="0" fontId="153" fillId="0" borderId="24" xfId="1260" applyFont="1" applyFill="1" applyBorder="1" applyAlignment="1">
      <alignment horizontal="center" vertical="center"/>
      <protection/>
    </xf>
    <xf numFmtId="0" fontId="153" fillId="0" borderId="26" xfId="1260" applyFont="1" applyFill="1" applyBorder="1" applyAlignment="1">
      <alignment horizontal="center" vertical="center"/>
      <protection/>
    </xf>
    <xf numFmtId="0" fontId="153" fillId="0" borderId="2" xfId="1260" applyFont="1" applyFill="1" applyBorder="1" applyAlignment="1">
      <alignment horizontal="center" vertical="center"/>
      <protection/>
    </xf>
    <xf numFmtId="0" fontId="153" fillId="0" borderId="21" xfId="1260" applyFont="1" applyFill="1" applyBorder="1" applyAlignment="1">
      <alignment horizontal="center" vertical="center"/>
      <protection/>
    </xf>
    <xf numFmtId="0" fontId="153" fillId="0" borderId="33" xfId="1260" applyFont="1" applyFill="1" applyBorder="1" applyAlignment="1">
      <alignment horizontal="center" vertical="center"/>
      <protection/>
    </xf>
    <xf numFmtId="0" fontId="153" fillId="0" borderId="20" xfId="1280" applyFont="1" applyFill="1" applyBorder="1" applyAlignment="1">
      <alignment horizontal="center" vertical="center"/>
      <protection/>
    </xf>
    <xf numFmtId="0" fontId="153" fillId="0" borderId="0" xfId="0" applyFont="1" applyFill="1" applyBorder="1" applyAlignment="1">
      <alignment horizontal="center" vertical="center"/>
    </xf>
    <xf numFmtId="0" fontId="153" fillId="0" borderId="20" xfId="0" applyFont="1" applyFill="1" applyBorder="1" applyAlignment="1">
      <alignment horizontal="center" vertical="center"/>
    </xf>
    <xf numFmtId="0" fontId="11" fillId="0" borderId="0" xfId="1275" applyFont="1" applyFill="1" applyAlignment="1">
      <alignment vertical="center"/>
      <protection/>
    </xf>
    <xf numFmtId="0" fontId="8" fillId="0" borderId="0" xfId="1275" applyFont="1" applyFill="1" applyAlignment="1">
      <alignment vertical="center"/>
      <protection/>
    </xf>
    <xf numFmtId="0" fontId="8" fillId="0" borderId="0" xfId="1275" applyFont="1" applyFill="1" applyAlignment="1">
      <alignment horizontal="right" vertical="center"/>
      <protection/>
    </xf>
    <xf numFmtId="0" fontId="8" fillId="0" borderId="0" xfId="1275" applyFont="1" applyFill="1" applyBorder="1" applyAlignment="1">
      <alignment vertical="center"/>
      <protection/>
    </xf>
    <xf numFmtId="0" fontId="59" fillId="0" borderId="0" xfId="1275" applyFont="1" applyFill="1" applyAlignment="1">
      <alignment horizontal="centerContinuous" vertical="center"/>
      <protection/>
    </xf>
    <xf numFmtId="0" fontId="59" fillId="0" borderId="0" xfId="1275" applyFont="1" applyFill="1" applyBorder="1" applyAlignment="1">
      <alignment vertical="center"/>
      <protection/>
    </xf>
    <xf numFmtId="0" fontId="55" fillId="0" borderId="0" xfId="1275" applyFont="1" applyFill="1" applyAlignment="1">
      <alignment horizontal="centerContinuous" vertical="center"/>
      <protection/>
    </xf>
    <xf numFmtId="0" fontId="55" fillId="0" borderId="0" xfId="1275" applyFont="1" applyFill="1" applyAlignment="1">
      <alignment horizontal="center" vertical="center"/>
      <protection/>
    </xf>
    <xf numFmtId="0" fontId="55" fillId="0" borderId="0" xfId="1275" applyFont="1" applyFill="1" applyBorder="1" applyAlignment="1">
      <alignment vertical="center"/>
      <protection/>
    </xf>
    <xf numFmtId="0" fontId="53" fillId="0" borderId="0" xfId="1275" applyFont="1" applyFill="1" applyBorder="1" applyAlignment="1">
      <alignment vertical="center" shrinkToFit="1"/>
      <protection/>
    </xf>
    <xf numFmtId="0" fontId="153" fillId="0" borderId="2" xfId="1275" applyFont="1" applyFill="1" applyBorder="1" applyAlignment="1">
      <alignment horizontal="centerContinuous" vertical="center" shrinkToFit="1"/>
      <protection/>
    </xf>
    <xf numFmtId="0" fontId="153" fillId="0" borderId="2" xfId="1275" applyFont="1" applyFill="1" applyBorder="1" applyAlignment="1">
      <alignment horizontal="center" vertical="center" shrinkToFit="1"/>
      <protection/>
    </xf>
    <xf numFmtId="0" fontId="153" fillId="0" borderId="24" xfId="1275" applyFont="1" applyFill="1" applyBorder="1" applyAlignment="1">
      <alignment horizontal="centerContinuous" vertical="center" shrinkToFit="1"/>
      <protection/>
    </xf>
    <xf numFmtId="0" fontId="153" fillId="0" borderId="20" xfId="1275" applyFont="1" applyFill="1" applyBorder="1" applyAlignment="1">
      <alignment horizontal="centerContinuous" vertical="center" shrinkToFit="1"/>
      <protection/>
    </xf>
    <xf numFmtId="0" fontId="153" fillId="0" borderId="20" xfId="1275" applyFont="1" applyFill="1" applyBorder="1" applyAlignment="1">
      <alignment horizontal="center" vertical="center" shrinkToFit="1"/>
      <protection/>
    </xf>
    <xf numFmtId="0" fontId="153" fillId="0" borderId="22" xfId="1275" applyFont="1" applyFill="1" applyBorder="1" applyAlignment="1">
      <alignment horizontal="centerContinuous" vertical="center" shrinkToFit="1"/>
      <protection/>
    </xf>
    <xf numFmtId="0" fontId="153" fillId="0" borderId="26" xfId="1275" applyFont="1" applyFill="1" applyBorder="1" applyAlignment="1">
      <alignment horizontal="centerContinuous" vertical="center" shrinkToFit="1"/>
      <protection/>
    </xf>
    <xf numFmtId="0" fontId="153" fillId="0" borderId="30" xfId="1275" applyFont="1" applyFill="1" applyBorder="1" applyAlignment="1">
      <alignment horizontal="centerContinuous" vertical="center" shrinkToFit="1"/>
      <protection/>
    </xf>
    <xf numFmtId="0" fontId="153" fillId="0" borderId="20" xfId="1275" applyFont="1" applyFill="1" applyBorder="1" applyAlignment="1" quotePrefix="1">
      <alignment horizontal="center" vertical="center"/>
      <protection/>
    </xf>
    <xf numFmtId="0" fontId="153" fillId="0" borderId="2" xfId="1275" applyFont="1" applyFill="1" applyBorder="1" applyAlignment="1" quotePrefix="1">
      <alignment horizontal="centerContinuous" vertical="center"/>
      <protection/>
    </xf>
    <xf numFmtId="0" fontId="53" fillId="0" borderId="0" xfId="1275" applyFont="1" applyFill="1" applyBorder="1" applyAlignment="1" applyProtection="1">
      <alignment vertical="center"/>
      <protection locked="0"/>
    </xf>
    <xf numFmtId="0" fontId="60" fillId="0" borderId="0" xfId="1275" applyFont="1" applyFill="1" applyBorder="1" applyAlignment="1" applyProtection="1">
      <alignment vertical="center"/>
      <protection locked="0"/>
    </xf>
    <xf numFmtId="0" fontId="11" fillId="0" borderId="0" xfId="1275" applyFont="1" applyFill="1" applyBorder="1" applyAlignment="1">
      <alignment vertical="center"/>
      <protection/>
    </xf>
    <xf numFmtId="0" fontId="8" fillId="0" borderId="0" xfId="1275" applyNumberFormat="1" applyFont="1" applyFill="1" applyBorder="1" applyAlignment="1">
      <alignment vertical="center"/>
      <protection/>
    </xf>
    <xf numFmtId="0" fontId="11" fillId="0" borderId="0" xfId="1275" applyFont="1" applyFill="1" applyAlignment="1">
      <alignment horizontal="right" vertical="center"/>
      <protection/>
    </xf>
    <xf numFmtId="178" fontId="11" fillId="0" borderId="0" xfId="1275" applyNumberFormat="1" applyFont="1" applyFill="1" applyAlignment="1">
      <alignment vertical="center"/>
      <protection/>
    </xf>
    <xf numFmtId="0" fontId="153" fillId="0" borderId="24" xfId="1275" applyFont="1" applyFill="1" applyBorder="1" applyAlignment="1">
      <alignment horizontal="center" vertical="center" wrapText="1" shrinkToFit="1"/>
      <protection/>
    </xf>
    <xf numFmtId="0" fontId="53" fillId="0" borderId="24" xfId="1275" applyFont="1" applyFill="1" applyBorder="1" applyAlignment="1">
      <alignment vertical="center" shrinkToFit="1"/>
      <protection/>
    </xf>
    <xf numFmtId="0" fontId="108" fillId="0" borderId="2" xfId="1275" applyFont="1" applyFill="1" applyBorder="1" applyAlignment="1">
      <alignment horizontal="centerContinuous" vertical="center" shrinkToFit="1"/>
      <protection/>
    </xf>
    <xf numFmtId="0" fontId="109" fillId="0" borderId="2" xfId="1275" applyFont="1" applyFill="1" applyBorder="1" applyAlignment="1">
      <alignment horizontal="center" vertical="center" shrinkToFit="1"/>
      <protection/>
    </xf>
    <xf numFmtId="0" fontId="109" fillId="0" borderId="20" xfId="1275" applyFont="1" applyFill="1" applyBorder="1" applyAlignment="1">
      <alignment horizontal="centerContinuous" vertical="center" shrinkToFit="1"/>
      <protection/>
    </xf>
    <xf numFmtId="0" fontId="109" fillId="0" borderId="25" xfId="1275" applyFont="1" applyFill="1" applyBorder="1" applyAlignment="1">
      <alignment horizontal="centerContinuous" vertical="center" shrinkToFit="1"/>
      <protection/>
    </xf>
    <xf numFmtId="0" fontId="109" fillId="0" borderId="25" xfId="1275" applyFont="1" applyFill="1" applyBorder="1" applyAlignment="1">
      <alignment horizontal="center" vertical="center" shrinkToFit="1"/>
      <protection/>
    </xf>
    <xf numFmtId="0" fontId="109" fillId="0" borderId="0" xfId="1275" applyFont="1" applyFill="1" applyBorder="1" applyAlignment="1">
      <alignment horizontal="centerContinuous" vertical="center" shrinkToFit="1"/>
      <protection/>
    </xf>
    <xf numFmtId="0" fontId="108" fillId="0" borderId="33" xfId="1265" applyFont="1" applyFill="1" applyBorder="1" applyAlignment="1">
      <alignment horizontal="centerContinuous" vertical="center"/>
      <protection/>
    </xf>
    <xf numFmtId="0" fontId="153" fillId="0" borderId="2" xfId="0" applyFont="1" applyFill="1" applyBorder="1" applyAlignment="1">
      <alignment horizontal="center" vertical="center"/>
    </xf>
    <xf numFmtId="0" fontId="153" fillId="0" borderId="20" xfId="0" applyFont="1" applyFill="1" applyBorder="1" applyAlignment="1">
      <alignment horizontal="center" vertical="center"/>
    </xf>
    <xf numFmtId="0" fontId="153" fillId="0" borderId="22" xfId="1281" applyFont="1" applyFill="1" applyBorder="1" applyAlignment="1">
      <alignment horizontal="center" vertical="center" shrinkToFit="1"/>
      <protection/>
    </xf>
    <xf numFmtId="0" fontId="153" fillId="0" borderId="21" xfId="1281" applyFont="1" applyFill="1" applyBorder="1" applyAlignment="1">
      <alignment horizontal="center" vertical="center" shrinkToFit="1"/>
      <protection/>
    </xf>
    <xf numFmtId="0" fontId="153" fillId="0" borderId="30" xfId="1281" applyFont="1" applyFill="1" applyBorder="1" applyAlignment="1">
      <alignment horizontal="center" vertical="center" shrinkToFit="1"/>
      <protection/>
    </xf>
    <xf numFmtId="0" fontId="153" fillId="0" borderId="2" xfId="1279" applyFont="1" applyFill="1" applyBorder="1" applyAlignment="1">
      <alignment horizontal="center" vertical="center" shrinkToFit="1"/>
      <protection/>
    </xf>
    <xf numFmtId="0" fontId="153" fillId="0" borderId="20" xfId="1279" applyFont="1" applyFill="1" applyBorder="1" applyAlignment="1">
      <alignment horizontal="center" vertical="center" shrinkToFit="1"/>
      <protection/>
    </xf>
    <xf numFmtId="0" fontId="153" fillId="0" borderId="2" xfId="1133" applyFont="1" applyFill="1" applyBorder="1" applyAlignment="1">
      <alignment horizontal="center" vertical="center"/>
      <protection/>
    </xf>
    <xf numFmtId="0" fontId="153" fillId="0" borderId="20" xfId="1133" applyFont="1" applyFill="1" applyBorder="1" applyAlignment="1">
      <alignment horizontal="center" vertical="center"/>
      <protection/>
    </xf>
    <xf numFmtId="0" fontId="54" fillId="0" borderId="0" xfId="1261" applyFont="1" applyFill="1" applyBorder="1" applyAlignment="1">
      <alignment vertical="center"/>
      <protection/>
    </xf>
    <xf numFmtId="0" fontId="54" fillId="0" borderId="0" xfId="1261" applyNumberFormat="1" applyFont="1" applyFill="1" applyBorder="1" applyAlignment="1">
      <alignment vertical="center"/>
      <protection/>
    </xf>
    <xf numFmtId="0" fontId="54" fillId="0" borderId="0" xfId="1261" applyFont="1" applyFill="1" applyBorder="1" applyAlignment="1">
      <alignment horizontal="center" vertical="center"/>
      <protection/>
    </xf>
    <xf numFmtId="0" fontId="54" fillId="0" borderId="0" xfId="1261" applyFont="1" applyFill="1" applyBorder="1" applyAlignment="1">
      <alignment horizontal="right" vertical="center"/>
      <protection/>
    </xf>
    <xf numFmtId="0" fontId="8" fillId="0" borderId="0" xfId="1261" applyNumberFormat="1" applyFont="1" applyFill="1" applyBorder="1" applyAlignment="1">
      <alignment vertical="center"/>
      <protection/>
    </xf>
    <xf numFmtId="0" fontId="8" fillId="0" borderId="0" xfId="1261" applyNumberFormat="1" applyFont="1" applyFill="1" applyBorder="1" applyAlignment="1">
      <alignment horizontal="left" vertical="center"/>
      <protection/>
    </xf>
    <xf numFmtId="41" fontId="8" fillId="0" borderId="0" xfId="1261" applyNumberFormat="1" applyFont="1" applyFill="1" applyBorder="1" applyAlignment="1">
      <alignment horizontal="centerContinuous" vertical="center"/>
      <protection/>
    </xf>
    <xf numFmtId="41" fontId="8" fillId="0" borderId="0" xfId="1261" applyNumberFormat="1" applyFont="1" applyFill="1" applyBorder="1" applyAlignment="1">
      <alignment horizontal="center" vertical="center"/>
      <protection/>
    </xf>
    <xf numFmtId="0" fontId="8" fillId="0" borderId="0" xfId="1261" applyFont="1" applyFill="1" applyBorder="1" applyAlignment="1">
      <alignment horizontal="left" vertical="center"/>
      <protection/>
    </xf>
    <xf numFmtId="41" fontId="8" fillId="0" borderId="0" xfId="1261" applyNumberFormat="1" applyFont="1" applyFill="1" applyBorder="1" applyAlignment="1">
      <alignment horizontal="right" vertical="center"/>
      <protection/>
    </xf>
    <xf numFmtId="0" fontId="20" fillId="0" borderId="0" xfId="1282" applyFont="1" applyFill="1" applyBorder="1" applyAlignment="1">
      <alignment horizontal="left" vertical="center"/>
      <protection/>
    </xf>
    <xf numFmtId="0" fontId="20" fillId="0" borderId="0" xfId="1261" applyFont="1" applyFill="1" applyAlignment="1">
      <alignment horizontal="center" vertical="center"/>
      <protection/>
    </xf>
    <xf numFmtId="0" fontId="20" fillId="0" borderId="0" xfId="1261" applyFont="1" applyFill="1" applyBorder="1" applyAlignment="1">
      <alignment vertical="center"/>
      <protection/>
    </xf>
    <xf numFmtId="0" fontId="20" fillId="0" borderId="0" xfId="1265" applyFont="1" applyFill="1" applyAlignment="1">
      <alignment horizontal="right" vertical="center"/>
      <protection/>
    </xf>
    <xf numFmtId="0" fontId="154" fillId="0" borderId="0" xfId="1253" applyFont="1" applyFill="1" applyBorder="1" applyAlignment="1" applyProtection="1">
      <alignment horizontal="distributed" vertical="center" shrinkToFit="1"/>
      <protection locked="0"/>
    </xf>
    <xf numFmtId="0" fontId="154" fillId="0" borderId="0" xfId="1253" applyFont="1" applyFill="1" applyBorder="1" applyAlignment="1" applyProtection="1">
      <alignment horizontal="distributed" vertical="distributed" shrinkToFit="1"/>
      <protection locked="0"/>
    </xf>
    <xf numFmtId="0" fontId="8" fillId="0" borderId="0" xfId="1265" applyNumberFormat="1" applyFont="1" applyFill="1" applyAlignment="1" applyProtection="1">
      <alignment vertical="center"/>
      <protection locked="0"/>
    </xf>
    <xf numFmtId="0" fontId="55" fillId="0" borderId="0" xfId="1265" applyNumberFormat="1" applyFont="1" applyFill="1" applyAlignment="1" applyProtection="1">
      <alignment horizontal="center" vertical="center"/>
      <protection locked="0"/>
    </xf>
    <xf numFmtId="0" fontId="55" fillId="0" borderId="0" xfId="1265" applyFont="1" applyFill="1" applyAlignment="1" applyProtection="1">
      <alignment horizontal="center" vertical="center" shrinkToFit="1"/>
      <protection locked="0"/>
    </xf>
    <xf numFmtId="0" fontId="55" fillId="0" borderId="0" xfId="1265" applyFont="1" applyFill="1" applyBorder="1" applyAlignment="1" applyProtection="1">
      <alignment vertical="center"/>
      <protection locked="0"/>
    </xf>
    <xf numFmtId="0" fontId="160" fillId="0" borderId="0" xfId="1253" applyNumberFormat="1" applyFont="1" applyFill="1" applyBorder="1" applyAlignment="1" applyProtection="1">
      <alignment vertical="center"/>
      <protection locked="0"/>
    </xf>
    <xf numFmtId="3" fontId="160" fillId="0" borderId="0" xfId="1253" applyNumberFormat="1" applyFont="1" applyFill="1" applyBorder="1" applyAlignment="1" applyProtection="1">
      <alignment horizontal="right" vertical="center"/>
      <protection locked="0"/>
    </xf>
    <xf numFmtId="3" fontId="160" fillId="0" borderId="0" xfId="1253" applyNumberFormat="1" applyFont="1" applyFill="1" applyBorder="1" applyAlignment="1" applyProtection="1">
      <alignment horizontal="center" vertical="center"/>
      <protection locked="0"/>
    </xf>
    <xf numFmtId="0" fontId="160" fillId="0" borderId="0" xfId="1253" applyFont="1" applyFill="1" applyBorder="1" applyAlignment="1" applyProtection="1">
      <alignment horizontal="left" vertical="center"/>
      <protection locked="0"/>
    </xf>
    <xf numFmtId="0" fontId="160" fillId="0" borderId="0" xfId="1253" applyFont="1" applyFill="1" applyBorder="1" applyAlignment="1" applyProtection="1">
      <alignment horizontal="right" vertical="center"/>
      <protection locked="0"/>
    </xf>
    <xf numFmtId="0" fontId="8" fillId="0" borderId="0" xfId="1252" applyFont="1" applyFill="1" applyBorder="1" applyAlignment="1" applyProtection="1">
      <alignment vertical="center"/>
      <protection locked="0"/>
    </xf>
    <xf numFmtId="0" fontId="8" fillId="0" borderId="0" xfId="1265" applyNumberFormat="1" applyFont="1" applyFill="1" applyBorder="1" applyAlignment="1" applyProtection="1">
      <alignment vertical="center"/>
      <protection locked="0"/>
    </xf>
    <xf numFmtId="3" fontId="8" fillId="0" borderId="0" xfId="1265" applyNumberFormat="1" applyFont="1" applyFill="1" applyBorder="1" applyAlignment="1" applyProtection="1">
      <alignment horizontal="right" vertical="center"/>
      <protection locked="0"/>
    </xf>
    <xf numFmtId="3" fontId="8" fillId="0" borderId="0" xfId="1265" applyNumberFormat="1" applyFont="1" applyFill="1" applyBorder="1" applyAlignment="1" applyProtection="1">
      <alignment horizontal="center" vertical="center"/>
      <protection locked="0"/>
    </xf>
    <xf numFmtId="0" fontId="8" fillId="0" borderId="0" xfId="1265" applyFont="1" applyFill="1" applyBorder="1" applyAlignment="1" applyProtection="1">
      <alignment horizontal="right" vertical="center"/>
      <protection locked="0"/>
    </xf>
    <xf numFmtId="0" fontId="20" fillId="0" borderId="0" xfId="1265" applyFont="1" applyFill="1" applyAlignment="1" applyProtection="1">
      <alignment vertical="center"/>
      <protection locked="0"/>
    </xf>
    <xf numFmtId="0" fontId="20" fillId="0" borderId="0" xfId="1252" applyFont="1" applyFill="1" applyAlignment="1" applyProtection="1">
      <alignment horizontal="justify"/>
      <protection locked="0"/>
    </xf>
    <xf numFmtId="0" fontId="20" fillId="0" borderId="0" xfId="1265" applyFont="1" applyFill="1" applyBorder="1" applyAlignment="1" applyProtection="1">
      <alignment horizontal="left" vertical="center"/>
      <protection locked="0"/>
    </xf>
    <xf numFmtId="0" fontId="20" fillId="0" borderId="0" xfId="1265" applyFont="1" applyFill="1" applyBorder="1" applyAlignment="1" applyProtection="1">
      <alignment vertical="center"/>
      <protection locked="0"/>
    </xf>
    <xf numFmtId="0" fontId="163" fillId="0" borderId="0" xfId="1265" applyFont="1" applyFill="1" applyAlignment="1" applyProtection="1">
      <alignment vertical="center"/>
      <protection locked="0"/>
    </xf>
    <xf numFmtId="0" fontId="163" fillId="0" borderId="0" xfId="1252" applyFont="1" applyFill="1" applyAlignment="1" applyProtection="1">
      <alignment horizontal="justify"/>
      <protection locked="0"/>
    </xf>
    <xf numFmtId="0" fontId="163" fillId="0" borderId="0" xfId="1265" applyFont="1" applyFill="1" applyBorder="1" applyAlignment="1" applyProtection="1">
      <alignment horizontal="left" vertical="center"/>
      <protection locked="0"/>
    </xf>
    <xf numFmtId="0" fontId="163" fillId="0" borderId="0" xfId="1265" applyFont="1" applyFill="1" applyBorder="1" applyAlignment="1" applyProtection="1">
      <alignment vertical="center"/>
      <protection locked="0"/>
    </xf>
    <xf numFmtId="0" fontId="163" fillId="0" borderId="0" xfId="1265" applyFont="1" applyFill="1" applyAlignment="1">
      <alignment horizontal="right" vertical="center"/>
      <protection/>
    </xf>
    <xf numFmtId="0" fontId="164" fillId="0" borderId="0" xfId="1253" applyNumberFormat="1" applyFont="1" applyFill="1" applyBorder="1" applyAlignment="1" applyProtection="1">
      <alignment vertical="center"/>
      <protection locked="0"/>
    </xf>
    <xf numFmtId="0" fontId="164" fillId="0" borderId="0" xfId="1253" applyFont="1" applyFill="1" applyBorder="1" applyAlignment="1" applyProtection="1">
      <alignment vertical="center"/>
      <protection locked="0"/>
    </xf>
    <xf numFmtId="0" fontId="164" fillId="0" borderId="0" xfId="1253" applyFont="1" applyFill="1" applyBorder="1" applyAlignment="1" applyProtection="1">
      <alignment horizontal="right" vertical="center"/>
      <protection locked="0"/>
    </xf>
    <xf numFmtId="0" fontId="54" fillId="0" borderId="0" xfId="1252" applyFont="1" applyFill="1" applyBorder="1" applyAlignment="1" applyProtection="1">
      <alignment vertical="center"/>
      <protection locked="0"/>
    </xf>
    <xf numFmtId="0" fontId="164" fillId="0" borderId="0" xfId="1265" applyNumberFormat="1" applyFont="1" applyFill="1" applyBorder="1" applyAlignment="1" applyProtection="1">
      <alignment vertical="center"/>
      <protection locked="0"/>
    </xf>
    <xf numFmtId="0" fontId="164" fillId="0" borderId="0" xfId="1265" applyFont="1" applyFill="1" applyBorder="1" applyAlignment="1" applyProtection="1">
      <alignment vertical="center"/>
      <protection locked="0"/>
    </xf>
    <xf numFmtId="0" fontId="164" fillId="0" borderId="0" xfId="1265" applyFont="1" applyFill="1" applyBorder="1" applyAlignment="1" applyProtection="1">
      <alignment horizontal="right" vertical="center"/>
      <protection locked="0"/>
    </xf>
    <xf numFmtId="0" fontId="54" fillId="0" borderId="0" xfId="1265" applyFont="1" applyFill="1" applyBorder="1" applyAlignment="1" applyProtection="1">
      <alignment vertical="center"/>
      <protection locked="0"/>
    </xf>
    <xf numFmtId="0" fontId="153" fillId="0" borderId="0" xfId="1265" applyNumberFormat="1" applyFont="1" applyFill="1" applyBorder="1" applyAlignment="1">
      <alignment horizontal="center" vertical="center"/>
      <protection/>
    </xf>
    <xf numFmtId="0" fontId="153" fillId="0" borderId="0" xfId="0" applyFont="1" applyFill="1" applyBorder="1" applyAlignment="1" quotePrefix="1">
      <alignment horizontal="center" vertical="center" shrinkToFit="1"/>
    </xf>
    <xf numFmtId="41" fontId="153" fillId="0" borderId="2" xfId="0" applyNumberFormat="1" applyFont="1" applyFill="1" applyBorder="1" applyAlignment="1">
      <alignment vertical="center"/>
    </xf>
    <xf numFmtId="0" fontId="153" fillId="0" borderId="2" xfId="0" applyNumberFormat="1" applyFont="1" applyFill="1" applyBorder="1" applyAlignment="1" quotePrefix="1">
      <alignment horizontal="center" vertical="center"/>
    </xf>
    <xf numFmtId="3" fontId="8" fillId="0" borderId="0" xfId="1275" applyNumberFormat="1" applyFont="1" applyFill="1" applyBorder="1" applyAlignment="1">
      <alignment horizontal="center" vertical="center"/>
      <protection/>
    </xf>
    <xf numFmtId="0" fontId="160" fillId="0" borderId="0" xfId="1275" applyFont="1" applyFill="1" applyBorder="1" applyAlignment="1">
      <alignment horizontal="left" vertical="center"/>
      <protection/>
    </xf>
    <xf numFmtId="3" fontId="8" fillId="0" borderId="0" xfId="1275" applyNumberFormat="1" applyFont="1" applyFill="1" applyBorder="1" applyAlignment="1">
      <alignment vertical="center"/>
      <protection/>
    </xf>
    <xf numFmtId="0" fontId="54" fillId="0" borderId="0" xfId="1275" applyFont="1" applyFill="1" applyBorder="1" applyAlignment="1">
      <alignment vertical="center"/>
      <protection/>
    </xf>
    <xf numFmtId="3" fontId="54" fillId="0" borderId="0" xfId="1275" applyNumberFormat="1" applyFont="1" applyFill="1" applyBorder="1" applyAlignment="1">
      <alignment horizontal="center" vertical="center"/>
      <protection/>
    </xf>
    <xf numFmtId="0" fontId="54" fillId="0" borderId="0" xfId="1275" applyFont="1" applyFill="1" applyBorder="1" applyAlignment="1">
      <alignment horizontal="right" vertical="center"/>
      <protection/>
    </xf>
    <xf numFmtId="0" fontId="20" fillId="0" borderId="0" xfId="1265" applyFont="1" applyFill="1" applyAlignment="1">
      <alignment vertical="center"/>
      <protection/>
    </xf>
    <xf numFmtId="0" fontId="20" fillId="0" borderId="0" xfId="1265" applyFont="1" applyFill="1" applyBorder="1" applyAlignment="1">
      <alignment vertical="center"/>
      <protection/>
    </xf>
    <xf numFmtId="0" fontId="20" fillId="0" borderId="0" xfId="1275" applyFont="1" applyFill="1" applyBorder="1" applyAlignment="1">
      <alignment horizontal="left" vertical="center"/>
      <protection/>
    </xf>
    <xf numFmtId="0" fontId="20" fillId="0" borderId="0" xfId="1275" applyFont="1" applyFill="1" applyAlignment="1">
      <alignment vertical="center"/>
      <protection/>
    </xf>
    <xf numFmtId="0" fontId="20" fillId="0" borderId="0" xfId="1275" applyFont="1" applyFill="1" applyAlignment="1">
      <alignment horizontal="right" vertical="center"/>
      <protection/>
    </xf>
    <xf numFmtId="0" fontId="20" fillId="0" borderId="0" xfId="1275" applyFont="1" applyFill="1" applyBorder="1" applyAlignment="1">
      <alignment vertical="center"/>
      <protection/>
    </xf>
    <xf numFmtId="0" fontId="8" fillId="0" borderId="0" xfId="1285" applyFont="1" applyFill="1" applyBorder="1" applyAlignment="1">
      <alignment horizontal="left" vertical="center"/>
      <protection/>
    </xf>
    <xf numFmtId="0" fontId="59" fillId="0" borderId="0" xfId="1147" applyFont="1" applyFill="1" applyAlignment="1">
      <alignment horizontal="centerContinuous" vertical="center" wrapText="1"/>
      <protection/>
    </xf>
    <xf numFmtId="0" fontId="56" fillId="0" borderId="0" xfId="0" applyFont="1" applyFill="1" applyAlignment="1">
      <alignment horizontal="centerContinuous" vertical="center"/>
    </xf>
    <xf numFmtId="0" fontId="153" fillId="0" borderId="10" xfId="1147" applyFont="1" applyFill="1" applyBorder="1" applyAlignment="1">
      <alignment horizontal="center" vertical="center" wrapText="1"/>
      <protection/>
    </xf>
    <xf numFmtId="0" fontId="153" fillId="0" borderId="27" xfId="1147" applyFont="1" applyFill="1" applyBorder="1" applyAlignment="1">
      <alignment horizontal="center" vertical="center" wrapText="1"/>
      <protection/>
    </xf>
    <xf numFmtId="0" fontId="153" fillId="0" borderId="20" xfId="1267" applyFont="1" applyFill="1" applyBorder="1" applyAlignment="1" quotePrefix="1">
      <alignment horizontal="center" vertical="center"/>
      <protection/>
    </xf>
    <xf numFmtId="41" fontId="153" fillId="0" borderId="0" xfId="918" applyNumberFormat="1" applyFont="1" applyFill="1" applyBorder="1" applyAlignment="1" quotePrefix="1">
      <alignment vertical="center"/>
    </xf>
    <xf numFmtId="0" fontId="153" fillId="0" borderId="2" xfId="1267" applyFont="1" applyFill="1" applyBorder="1" applyAlignment="1" quotePrefix="1">
      <alignment horizontal="center" vertical="center"/>
      <protection/>
    </xf>
    <xf numFmtId="0" fontId="154" fillId="0" borderId="20" xfId="1267" applyFont="1" applyFill="1" applyBorder="1" applyAlignment="1" quotePrefix="1">
      <alignment horizontal="center" vertical="center"/>
      <protection/>
    </xf>
    <xf numFmtId="41" fontId="154" fillId="0" borderId="0" xfId="918" applyNumberFormat="1" applyFont="1" applyFill="1" applyBorder="1" applyAlignment="1" quotePrefix="1">
      <alignment vertical="center"/>
    </xf>
    <xf numFmtId="0" fontId="154" fillId="0" borderId="2" xfId="1267" applyFont="1" applyFill="1" applyBorder="1" applyAlignment="1" quotePrefix="1">
      <alignment horizontal="center" vertical="center"/>
      <protection/>
    </xf>
    <xf numFmtId="0" fontId="60" fillId="0" borderId="12" xfId="1285" applyNumberFormat="1" applyFont="1" applyFill="1" applyBorder="1" applyAlignment="1">
      <alignment horizontal="centerContinuous" vertical="center"/>
      <protection/>
    </xf>
    <xf numFmtId="0" fontId="53" fillId="0" borderId="12" xfId="1285" applyFont="1" applyFill="1" applyBorder="1" applyAlignment="1">
      <alignment vertical="center"/>
      <protection/>
    </xf>
    <xf numFmtId="0" fontId="53" fillId="0" borderId="32" xfId="1285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1285" applyNumberFormat="1" applyFont="1" applyFill="1" applyBorder="1" applyAlignment="1">
      <alignment horizontal="centerContinuous" vertical="center"/>
      <protection/>
    </xf>
    <xf numFmtId="0" fontId="8" fillId="0" borderId="0" xfId="0" applyFont="1" applyFill="1" applyBorder="1" applyAlignment="1">
      <alignment vertical="center"/>
    </xf>
    <xf numFmtId="0" fontId="20" fillId="0" borderId="0" xfId="1285" applyFont="1" applyFill="1" applyBorder="1" applyAlignment="1">
      <alignment horizontal="left" vertical="center"/>
      <protection/>
    </xf>
    <xf numFmtId="0" fontId="20" fillId="0" borderId="0" xfId="1285" applyFont="1" applyFill="1" applyBorder="1" applyAlignment="1">
      <alignment vertical="center"/>
      <protection/>
    </xf>
    <xf numFmtId="0" fontId="20" fillId="0" borderId="0" xfId="1285" applyFont="1" applyFill="1" applyBorder="1" applyAlignment="1">
      <alignment horizontal="right" vertical="center"/>
      <protection/>
    </xf>
    <xf numFmtId="0" fontId="20" fillId="0" borderId="0" xfId="1282" applyFont="1" applyFill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20" fillId="0" borderId="0" xfId="1286" applyFont="1" applyFill="1" applyAlignment="1" applyProtection="1">
      <alignment horizontal="right" vertical="center"/>
      <protection locked="0"/>
    </xf>
    <xf numFmtId="0" fontId="54" fillId="0" borderId="0" xfId="1285" applyFont="1" applyFill="1" applyBorder="1" applyAlignment="1">
      <alignment vertical="center"/>
      <protection/>
    </xf>
    <xf numFmtId="0" fontId="54" fillId="0" borderId="0" xfId="1285" applyNumberFormat="1" applyFont="1" applyFill="1" applyBorder="1" applyAlignment="1">
      <alignment vertical="center"/>
      <protection/>
    </xf>
    <xf numFmtId="41" fontId="54" fillId="0" borderId="0" xfId="1285" applyNumberFormat="1" applyFont="1" applyFill="1" applyBorder="1" applyAlignment="1">
      <alignment vertical="center"/>
      <protection/>
    </xf>
    <xf numFmtId="0" fontId="54" fillId="0" borderId="0" xfId="1285" applyFont="1" applyFill="1" applyBorder="1" applyAlignment="1">
      <alignment horizontal="center" vertical="center"/>
      <protection/>
    </xf>
    <xf numFmtId="0" fontId="54" fillId="0" borderId="0" xfId="1285" applyFont="1" applyFill="1" applyBorder="1" applyAlignment="1">
      <alignment horizontal="right" vertical="center"/>
      <protection/>
    </xf>
    <xf numFmtId="0" fontId="55" fillId="0" borderId="0" xfId="1285" applyNumberFormat="1" applyFont="1" applyFill="1" applyAlignment="1">
      <alignment horizontal="center" vertical="center"/>
      <protection/>
    </xf>
    <xf numFmtId="0" fontId="55" fillId="0" borderId="0" xfId="1285" applyFont="1" applyFill="1" applyAlignment="1">
      <alignment horizontal="centerContinuous" vertical="center"/>
      <protection/>
    </xf>
    <xf numFmtId="0" fontId="55" fillId="0" borderId="0" xfId="1285" applyFont="1" applyFill="1" applyBorder="1" applyAlignment="1">
      <alignment horizontal="centerContinuous" vertical="center"/>
      <protection/>
    </xf>
    <xf numFmtId="0" fontId="55" fillId="0" borderId="0" xfId="1285" applyFont="1" applyFill="1" applyBorder="1" applyAlignment="1">
      <alignment vertical="center"/>
      <protection/>
    </xf>
    <xf numFmtId="0" fontId="20" fillId="0" borderId="0" xfId="1285" applyFont="1" applyFill="1" applyAlignment="1">
      <alignment vertical="center"/>
      <protection/>
    </xf>
    <xf numFmtId="0" fontId="20" fillId="0" borderId="0" xfId="1285" applyFont="1" applyFill="1" applyAlignment="1">
      <alignment horizontal="center" vertical="center"/>
      <protection/>
    </xf>
    <xf numFmtId="41" fontId="20" fillId="0" borderId="0" xfId="1285" applyNumberFormat="1" applyFont="1" applyFill="1" applyAlignment="1">
      <alignment vertical="center"/>
      <protection/>
    </xf>
    <xf numFmtId="0" fontId="20" fillId="0" borderId="0" xfId="1285" applyFont="1" applyFill="1" applyAlignment="1">
      <alignment horizontal="right" vertical="center"/>
      <protection/>
    </xf>
    <xf numFmtId="0" fontId="8" fillId="0" borderId="0" xfId="1262" applyFont="1" applyFill="1" applyBorder="1" applyAlignment="1">
      <alignment horizontal="left" vertical="center"/>
      <protection/>
    </xf>
    <xf numFmtId="0" fontId="8" fillId="0" borderId="0" xfId="1262" applyFont="1" applyFill="1" applyAlignment="1">
      <alignment vertical="center"/>
      <protection/>
    </xf>
    <xf numFmtId="0" fontId="8" fillId="0" borderId="0" xfId="1262" applyFont="1" applyFill="1" applyAlignment="1">
      <alignment horizontal="center" vertical="center"/>
      <protection/>
    </xf>
    <xf numFmtId="0" fontId="8" fillId="0" borderId="0" xfId="1262" applyFont="1" applyFill="1" applyBorder="1" applyAlignment="1">
      <alignment vertical="center"/>
      <protection/>
    </xf>
    <xf numFmtId="0" fontId="59" fillId="0" borderId="0" xfId="1262" applyFont="1" applyFill="1" applyAlignment="1">
      <alignment horizontal="center" vertical="center"/>
      <protection/>
    </xf>
    <xf numFmtId="0" fontId="59" fillId="0" borderId="0" xfId="1262" applyFont="1" applyFill="1" applyBorder="1" applyAlignment="1">
      <alignment vertical="center"/>
      <protection/>
    </xf>
    <xf numFmtId="0" fontId="8" fillId="0" borderId="0" xfId="1262" applyFont="1" applyFill="1" applyAlignment="1">
      <alignment horizontal="centerContinuous" vertical="center"/>
      <protection/>
    </xf>
    <xf numFmtId="0" fontId="55" fillId="0" borderId="0" xfId="1262" applyFont="1" applyFill="1" applyAlignment="1">
      <alignment horizontal="centerContinuous" vertical="center"/>
      <protection/>
    </xf>
    <xf numFmtId="0" fontId="55" fillId="0" borderId="0" xfId="1262" applyFont="1" applyFill="1" applyAlignment="1">
      <alignment horizontal="center" vertical="center"/>
      <protection/>
    </xf>
    <xf numFmtId="0" fontId="55" fillId="0" borderId="0" xfId="1262" applyFont="1" applyFill="1" applyBorder="1" applyAlignment="1">
      <alignment horizontal="centerContinuous" vertical="center"/>
      <protection/>
    </xf>
    <xf numFmtId="0" fontId="53" fillId="0" borderId="0" xfId="1262" applyFont="1" applyFill="1" applyBorder="1" applyAlignment="1">
      <alignment vertical="center"/>
      <protection/>
    </xf>
    <xf numFmtId="0" fontId="53" fillId="0" borderId="0" xfId="1262" applyFont="1" applyFill="1" applyBorder="1" applyAlignment="1">
      <alignment horizontal="right" vertical="center"/>
      <protection/>
    </xf>
    <xf numFmtId="0" fontId="53" fillId="0" borderId="0" xfId="1262" applyFont="1" applyFill="1" applyBorder="1" applyAlignment="1">
      <alignment horizontal="center" vertical="center"/>
      <protection/>
    </xf>
    <xf numFmtId="0" fontId="53" fillId="0" borderId="36" xfId="1262" applyFont="1" applyFill="1" applyBorder="1" applyAlignment="1">
      <alignment horizontal="centerContinuous" vertical="center" shrinkToFit="1"/>
      <protection/>
    </xf>
    <xf numFmtId="0" fontId="53" fillId="0" borderId="37" xfId="1262" applyFont="1" applyFill="1" applyBorder="1" applyAlignment="1">
      <alignment horizontal="centerContinuous" vertical="center" shrinkToFit="1"/>
      <protection/>
    </xf>
    <xf numFmtId="0" fontId="53" fillId="0" borderId="37" xfId="1262" applyFont="1" applyFill="1" applyBorder="1" applyAlignment="1">
      <alignment horizontal="center" vertical="center" shrinkToFit="1"/>
      <protection/>
    </xf>
    <xf numFmtId="0" fontId="53" fillId="0" borderId="38" xfId="1262" applyFont="1" applyFill="1" applyBorder="1" applyAlignment="1">
      <alignment horizontal="center" vertical="center" shrinkToFit="1"/>
      <protection/>
    </xf>
    <xf numFmtId="0" fontId="53" fillId="0" borderId="33" xfId="1262" applyFont="1" applyFill="1" applyBorder="1" applyAlignment="1">
      <alignment horizontal="center" vertical="center" shrinkToFit="1"/>
      <protection/>
    </xf>
    <xf numFmtId="0" fontId="53" fillId="0" borderId="0" xfId="1262" applyFont="1" applyFill="1" applyBorder="1" applyAlignment="1">
      <alignment vertical="center" shrinkToFit="1"/>
      <protection/>
    </xf>
    <xf numFmtId="0" fontId="53" fillId="0" borderId="21" xfId="1267" applyFont="1" applyFill="1" applyBorder="1" applyAlignment="1">
      <alignment horizontal="centerContinuous" vertical="center" wrapText="1" shrinkToFit="1"/>
      <protection/>
    </xf>
    <xf numFmtId="0" fontId="53" fillId="0" borderId="21" xfId="1262" applyFont="1" applyFill="1" applyBorder="1" applyAlignment="1">
      <alignment horizontal="centerContinuous" vertical="center" shrinkToFit="1"/>
      <protection/>
    </xf>
    <xf numFmtId="0" fontId="53" fillId="0" borderId="28" xfId="1262" applyFont="1" applyFill="1" applyBorder="1" applyAlignment="1">
      <alignment horizontal="centerContinuous" vertical="center" shrinkToFit="1"/>
      <protection/>
    </xf>
    <xf numFmtId="0" fontId="53" fillId="0" borderId="25" xfId="1262" applyFont="1" applyFill="1" applyBorder="1" applyAlignment="1">
      <alignment horizontal="centerContinuous" vertical="center" wrapText="1" shrinkToFit="1"/>
      <protection/>
    </xf>
    <xf numFmtId="0" fontId="53" fillId="0" borderId="25" xfId="1262" applyFont="1" applyFill="1" applyBorder="1" applyAlignment="1">
      <alignment horizontal="center" vertical="center" wrapText="1"/>
      <protection/>
    </xf>
    <xf numFmtId="0" fontId="53" fillId="0" borderId="0" xfId="1262" applyFont="1" applyFill="1" applyBorder="1" applyAlignment="1">
      <alignment horizontal="center" vertical="center" shrinkToFit="1"/>
      <protection/>
    </xf>
    <xf numFmtId="0" fontId="53" fillId="0" borderId="10" xfId="1262" applyFont="1" applyFill="1" applyBorder="1" applyAlignment="1">
      <alignment horizontal="centerContinuous" vertical="center" wrapText="1" shrinkToFit="1"/>
      <protection/>
    </xf>
    <xf numFmtId="0" fontId="53" fillId="0" borderId="27" xfId="1262" applyFont="1" applyFill="1" applyBorder="1" applyAlignment="1">
      <alignment horizontal="center" vertical="center" wrapText="1"/>
      <protection/>
    </xf>
    <xf numFmtId="0" fontId="53" fillId="0" borderId="10" xfId="1262" applyFont="1" applyFill="1" applyBorder="1" applyAlignment="1">
      <alignment horizontal="center" vertical="center" wrapText="1" shrinkToFit="1"/>
      <protection/>
    </xf>
    <xf numFmtId="0" fontId="53" fillId="0" borderId="26" xfId="1262" applyFont="1" applyFill="1" applyBorder="1" applyAlignment="1">
      <alignment horizontal="centerContinuous" vertical="center" wrapText="1" shrinkToFit="1"/>
      <protection/>
    </xf>
    <xf numFmtId="0" fontId="53" fillId="0" borderId="21" xfId="1262" applyFont="1" applyFill="1" applyBorder="1" applyAlignment="1">
      <alignment horizontal="center" vertical="center" wrapText="1"/>
      <protection/>
    </xf>
    <xf numFmtId="0" fontId="53" fillId="0" borderId="26" xfId="1262" applyFont="1" applyFill="1" applyBorder="1" applyAlignment="1">
      <alignment horizontal="center" vertical="center" wrapText="1"/>
      <protection/>
    </xf>
    <xf numFmtId="0" fontId="53" fillId="0" borderId="21" xfId="1262" applyFont="1" applyFill="1" applyBorder="1" applyAlignment="1">
      <alignment horizontal="center" vertical="center" shrinkToFit="1"/>
      <protection/>
    </xf>
    <xf numFmtId="0" fontId="53" fillId="0" borderId="0" xfId="1262" applyFont="1" applyFill="1" applyBorder="1" applyAlignment="1" quotePrefix="1">
      <alignment horizontal="center" vertical="center"/>
      <protection/>
    </xf>
    <xf numFmtId="41" fontId="53" fillId="0" borderId="2" xfId="1262" applyNumberFormat="1" applyFont="1" applyFill="1" applyBorder="1" applyAlignment="1">
      <alignment horizontal="right" vertical="center"/>
      <protection/>
    </xf>
    <xf numFmtId="41" fontId="53" fillId="0" borderId="0" xfId="1262" applyNumberFormat="1" applyFont="1" applyFill="1" applyBorder="1" applyAlignment="1">
      <alignment horizontal="right" vertical="center"/>
      <protection/>
    </xf>
    <xf numFmtId="41" fontId="53" fillId="0" borderId="0" xfId="1262" applyNumberFormat="1" applyFont="1" applyFill="1" applyBorder="1" applyAlignment="1">
      <alignment horizontal="center" vertical="center"/>
      <protection/>
    </xf>
    <xf numFmtId="0" fontId="53" fillId="0" borderId="2" xfId="1262" applyFont="1" applyFill="1" applyBorder="1" applyAlignment="1" quotePrefix="1">
      <alignment horizontal="center" vertical="center"/>
      <protection/>
    </xf>
    <xf numFmtId="0" fontId="53" fillId="0" borderId="0" xfId="1262" applyNumberFormat="1" applyFont="1" applyFill="1" applyBorder="1" applyAlignment="1" quotePrefix="1">
      <alignment horizontal="center" vertical="center"/>
      <protection/>
    </xf>
    <xf numFmtId="0" fontId="153" fillId="0" borderId="20" xfId="1262" applyFont="1" applyFill="1" applyBorder="1" applyAlignment="1" quotePrefix="1">
      <alignment horizontal="center" vertical="center"/>
      <protection/>
    </xf>
    <xf numFmtId="41" fontId="153" fillId="0" borderId="2" xfId="1262" applyNumberFormat="1" applyFont="1" applyFill="1" applyBorder="1" applyAlignment="1">
      <alignment horizontal="right" vertical="center"/>
      <protection/>
    </xf>
    <xf numFmtId="41" fontId="153" fillId="0" borderId="0" xfId="1262" applyNumberFormat="1" applyFont="1" applyFill="1" applyBorder="1" applyAlignment="1">
      <alignment horizontal="center" vertical="center"/>
      <protection/>
    </xf>
    <xf numFmtId="41" fontId="153" fillId="0" borderId="0" xfId="1262" applyNumberFormat="1" applyFont="1" applyFill="1" applyBorder="1" applyAlignment="1">
      <alignment horizontal="right" vertical="center"/>
      <protection/>
    </xf>
    <xf numFmtId="0" fontId="153" fillId="0" borderId="2" xfId="1262" applyFont="1" applyFill="1" applyBorder="1" applyAlignment="1" quotePrefix="1">
      <alignment horizontal="center" vertical="center"/>
      <protection/>
    </xf>
    <xf numFmtId="0" fontId="154" fillId="0" borderId="0" xfId="1262" applyFont="1" applyFill="1" applyBorder="1" applyAlignment="1" quotePrefix="1">
      <alignment horizontal="center" vertical="center"/>
      <protection/>
    </xf>
    <xf numFmtId="41" fontId="154" fillId="0" borderId="2" xfId="1262" applyNumberFormat="1" applyFont="1" applyFill="1" applyBorder="1" applyAlignment="1">
      <alignment horizontal="right" vertical="center"/>
      <protection/>
    </xf>
    <xf numFmtId="41" fontId="154" fillId="0" borderId="0" xfId="1262" applyNumberFormat="1" applyFont="1" applyFill="1" applyBorder="1" applyAlignment="1">
      <alignment horizontal="right" vertical="center"/>
      <protection/>
    </xf>
    <xf numFmtId="41" fontId="154" fillId="0" borderId="0" xfId="1262" applyNumberFormat="1" applyFont="1" applyFill="1" applyBorder="1" applyAlignment="1">
      <alignment horizontal="center" vertical="center"/>
      <protection/>
    </xf>
    <xf numFmtId="0" fontId="154" fillId="0" borderId="2" xfId="1262" applyFont="1" applyFill="1" applyBorder="1" applyAlignment="1" quotePrefix="1">
      <alignment horizontal="center" vertical="center"/>
      <protection/>
    </xf>
    <xf numFmtId="0" fontId="154" fillId="0" borderId="0" xfId="1262" applyNumberFormat="1" applyFont="1" applyFill="1" applyBorder="1" applyAlignment="1" quotePrefix="1">
      <alignment horizontal="center" vertical="center"/>
      <protection/>
    </xf>
    <xf numFmtId="0" fontId="154" fillId="0" borderId="20" xfId="1262" applyFont="1" applyFill="1" applyBorder="1" applyAlignment="1" quotePrefix="1">
      <alignment horizontal="center" vertical="center"/>
      <protection/>
    </xf>
    <xf numFmtId="0" fontId="60" fillId="0" borderId="0" xfId="1262" applyFont="1" applyFill="1" applyBorder="1" applyAlignment="1">
      <alignment horizontal="center" vertical="center"/>
      <protection/>
    </xf>
    <xf numFmtId="0" fontId="53" fillId="0" borderId="31" xfId="1262" applyFont="1" applyFill="1" applyBorder="1" applyAlignment="1">
      <alignment vertical="center"/>
      <protection/>
    </xf>
    <xf numFmtId="0" fontId="53" fillId="0" borderId="32" xfId="1262" applyFont="1" applyFill="1" applyBorder="1" applyAlignment="1">
      <alignment horizontal="right" vertical="center"/>
      <protection/>
    </xf>
    <xf numFmtId="0" fontId="53" fillId="0" borderId="12" xfId="1262" applyFont="1" applyFill="1" applyBorder="1" applyAlignment="1">
      <alignment horizontal="right" vertical="center"/>
      <protection/>
    </xf>
    <xf numFmtId="0" fontId="53" fillId="0" borderId="12" xfId="1262" applyFont="1" applyFill="1" applyBorder="1" applyAlignment="1">
      <alignment horizontal="center" vertical="center"/>
      <protection/>
    </xf>
    <xf numFmtId="0" fontId="53" fillId="0" borderId="12" xfId="1262" applyFont="1" applyFill="1" applyBorder="1" applyAlignment="1">
      <alignment horizontal="centerContinuous" vertical="center"/>
      <protection/>
    </xf>
    <xf numFmtId="0" fontId="153" fillId="0" borderId="12" xfId="1262" applyFont="1" applyFill="1" applyBorder="1" applyAlignment="1">
      <alignment horizontal="right" vertical="center"/>
      <protection/>
    </xf>
    <xf numFmtId="0" fontId="153" fillId="0" borderId="12" xfId="1262" applyFont="1" applyFill="1" applyBorder="1" applyAlignment="1">
      <alignment horizontal="left" vertical="center"/>
      <protection/>
    </xf>
    <xf numFmtId="0" fontId="153" fillId="0" borderId="32" xfId="1262" applyFont="1" applyFill="1" applyBorder="1" applyAlignment="1">
      <alignment vertical="center" shrinkToFit="1"/>
      <protection/>
    </xf>
    <xf numFmtId="0" fontId="153" fillId="0" borderId="12" xfId="1262" applyFont="1" applyFill="1" applyBorder="1" applyAlignment="1">
      <alignment horizontal="center" vertical="center" shrinkToFit="1"/>
      <protection/>
    </xf>
    <xf numFmtId="0" fontId="153" fillId="0" borderId="31" xfId="1262" applyFont="1" applyFill="1" applyBorder="1" applyAlignment="1">
      <alignment vertical="center"/>
      <protection/>
    </xf>
    <xf numFmtId="0" fontId="153" fillId="0" borderId="32" xfId="1262" applyFont="1" applyFill="1" applyBorder="1" applyAlignment="1">
      <alignment vertical="center"/>
      <protection/>
    </xf>
    <xf numFmtId="0" fontId="53" fillId="0" borderId="12" xfId="1262" applyNumberFormat="1" applyFont="1" applyFill="1" applyBorder="1" applyAlignment="1">
      <alignment horizontal="right" vertical="center"/>
      <protection/>
    </xf>
    <xf numFmtId="0" fontId="53" fillId="0" borderId="0" xfId="1262" applyFont="1" applyFill="1" applyBorder="1" applyAlignment="1">
      <alignment horizontal="centerContinuous" vertical="center"/>
      <protection/>
    </xf>
    <xf numFmtId="0" fontId="153" fillId="0" borderId="0" xfId="1262" applyFont="1" applyFill="1" applyBorder="1" applyAlignment="1">
      <alignment horizontal="right" vertical="center"/>
      <protection/>
    </xf>
    <xf numFmtId="0" fontId="153" fillId="0" borderId="0" xfId="1262" applyFont="1" applyFill="1" applyBorder="1" applyAlignment="1">
      <alignment horizontal="left" vertical="center"/>
      <protection/>
    </xf>
    <xf numFmtId="0" fontId="153" fillId="0" borderId="0" xfId="1262" applyFont="1" applyFill="1" applyBorder="1" applyAlignment="1">
      <alignment vertical="center" shrinkToFit="1"/>
      <protection/>
    </xf>
    <xf numFmtId="0" fontId="153" fillId="0" borderId="0" xfId="1262" applyFont="1" applyFill="1" applyBorder="1" applyAlignment="1">
      <alignment horizontal="center" vertical="center" shrinkToFit="1"/>
      <protection/>
    </xf>
    <xf numFmtId="0" fontId="153" fillId="0" borderId="0" xfId="1262" applyFont="1" applyFill="1" applyBorder="1" applyAlignment="1">
      <alignment vertical="center"/>
      <protection/>
    </xf>
    <xf numFmtId="0" fontId="53" fillId="0" borderId="0" xfId="1262" applyNumberFormat="1" applyFont="1" applyFill="1" applyBorder="1" applyAlignment="1">
      <alignment horizontal="right" vertical="center"/>
      <protection/>
    </xf>
    <xf numFmtId="0" fontId="8" fillId="0" borderId="0" xfId="1262" applyFont="1" applyFill="1" applyAlignment="1">
      <alignment horizontal="right" vertical="center"/>
      <protection/>
    </xf>
    <xf numFmtId="0" fontId="160" fillId="0" borderId="0" xfId="1262" applyFont="1" applyFill="1" applyAlignment="1">
      <alignment vertical="center"/>
      <protection/>
    </xf>
    <xf numFmtId="0" fontId="11" fillId="0" borderId="0" xfId="1262" applyFont="1" applyFill="1" applyAlignment="1">
      <alignment vertical="center"/>
      <protection/>
    </xf>
    <xf numFmtId="0" fontId="11" fillId="0" borderId="0" xfId="1262" applyFont="1" applyFill="1" applyBorder="1" applyAlignment="1">
      <alignment horizontal="left" vertical="center"/>
      <protection/>
    </xf>
    <xf numFmtId="0" fontId="11" fillId="0" borderId="0" xfId="1262" applyFont="1" applyFill="1" applyAlignment="1">
      <alignment horizontal="center" vertical="center"/>
      <protection/>
    </xf>
    <xf numFmtId="0" fontId="11" fillId="0" borderId="0" xfId="1262" applyFont="1" applyFill="1" applyBorder="1" applyAlignment="1">
      <alignment vertical="center"/>
      <protection/>
    </xf>
    <xf numFmtId="0" fontId="8" fillId="0" borderId="0" xfId="1270" applyFont="1" applyFill="1" applyAlignment="1">
      <alignment horizontal="center" vertical="center"/>
      <protection/>
    </xf>
    <xf numFmtId="0" fontId="8" fillId="0" borderId="0" xfId="1270" applyFont="1" applyFill="1" applyBorder="1" applyAlignment="1">
      <alignment vertical="center"/>
      <protection/>
    </xf>
    <xf numFmtId="0" fontId="8" fillId="0" borderId="0" xfId="1270" applyFont="1" applyFill="1" applyAlignment="1">
      <alignment vertical="center"/>
      <protection/>
    </xf>
    <xf numFmtId="0" fontId="59" fillId="0" borderId="0" xfId="1270" applyFont="1" applyFill="1" applyBorder="1" applyAlignment="1">
      <alignment vertical="center"/>
      <protection/>
    </xf>
    <xf numFmtId="0" fontId="8" fillId="0" borderId="0" xfId="1270" applyFont="1" applyFill="1" applyAlignment="1">
      <alignment horizontal="centerContinuous" vertical="center"/>
      <protection/>
    </xf>
    <xf numFmtId="0" fontId="8" fillId="0" borderId="0" xfId="1270" applyFont="1" applyFill="1" applyBorder="1" applyAlignment="1">
      <alignment horizontal="center" vertical="center"/>
      <protection/>
    </xf>
    <xf numFmtId="0" fontId="160" fillId="0" borderId="39" xfId="1270" applyFont="1" applyFill="1" applyBorder="1" applyAlignment="1">
      <alignment horizontal="center" vertical="center"/>
      <protection/>
    </xf>
    <xf numFmtId="0" fontId="160" fillId="0" borderId="34" xfId="1270" applyFont="1" applyFill="1" applyBorder="1" applyAlignment="1">
      <alignment horizontal="center" vertical="center"/>
      <protection/>
    </xf>
    <xf numFmtId="0" fontId="160" fillId="0" borderId="33" xfId="1270" applyFont="1" applyFill="1" applyBorder="1" applyAlignment="1">
      <alignment horizontal="center" vertical="center"/>
      <protection/>
    </xf>
    <xf numFmtId="0" fontId="153" fillId="0" borderId="24" xfId="1270" applyFont="1" applyFill="1" applyBorder="1" applyAlignment="1">
      <alignment horizontal="center" vertical="center"/>
      <protection/>
    </xf>
    <xf numFmtId="0" fontId="153" fillId="0" borderId="2" xfId="1270" applyFont="1" applyFill="1" applyBorder="1" applyAlignment="1">
      <alignment horizontal="center" vertical="center"/>
      <protection/>
    </xf>
    <xf numFmtId="0" fontId="153" fillId="0" borderId="0" xfId="1270" applyFont="1" applyFill="1" applyBorder="1" applyAlignment="1">
      <alignment horizontal="center" vertical="center"/>
      <protection/>
    </xf>
    <xf numFmtId="0" fontId="156" fillId="0" borderId="24" xfId="1270" applyFont="1" applyFill="1" applyBorder="1" applyAlignment="1">
      <alignment horizontal="center" vertical="center"/>
      <protection/>
    </xf>
    <xf numFmtId="0" fontId="53" fillId="0" borderId="0" xfId="1270" applyFont="1" applyFill="1" applyBorder="1" applyAlignment="1">
      <alignment vertical="center"/>
      <protection/>
    </xf>
    <xf numFmtId="183" fontId="153" fillId="0" borderId="0" xfId="1270" applyNumberFormat="1" applyFont="1" applyFill="1" applyBorder="1" applyAlignment="1">
      <alignment horizontal="center" vertical="center"/>
      <protection/>
    </xf>
    <xf numFmtId="0" fontId="153" fillId="0" borderId="26" xfId="1270" applyFont="1" applyFill="1" applyBorder="1" applyAlignment="1">
      <alignment horizontal="center" vertical="center"/>
      <protection/>
    </xf>
    <xf numFmtId="0" fontId="153" fillId="0" borderId="22" xfId="1270" applyFont="1" applyFill="1" applyBorder="1" applyAlignment="1">
      <alignment horizontal="center" vertical="center"/>
      <protection/>
    </xf>
    <xf numFmtId="0" fontId="153" fillId="0" borderId="21" xfId="1270" applyFont="1" applyFill="1" applyBorder="1" applyAlignment="1">
      <alignment horizontal="center" vertical="center"/>
      <protection/>
    </xf>
    <xf numFmtId="0" fontId="153" fillId="0" borderId="20" xfId="1180" applyNumberFormat="1" applyFont="1" applyFill="1" applyBorder="1" applyAlignment="1" quotePrefix="1">
      <alignment horizontal="center" vertical="center"/>
      <protection/>
    </xf>
    <xf numFmtId="178" fontId="153" fillId="0" borderId="0" xfId="1180" applyNumberFormat="1" applyFont="1" applyFill="1" applyBorder="1" applyAlignment="1" applyProtection="1">
      <alignment vertical="center"/>
      <protection locked="0"/>
    </xf>
    <xf numFmtId="0" fontId="153" fillId="0" borderId="2" xfId="1180" applyFont="1" applyFill="1" applyBorder="1" applyAlignment="1" quotePrefix="1">
      <alignment horizontal="center" vertical="center"/>
      <protection/>
    </xf>
    <xf numFmtId="0" fontId="53" fillId="0" borderId="0" xfId="1180" applyFont="1" applyFill="1" applyBorder="1" applyAlignment="1">
      <alignment vertical="center" shrinkToFit="1"/>
      <protection/>
    </xf>
    <xf numFmtId="0" fontId="53" fillId="0" borderId="0" xfId="1180" applyFont="1" applyFill="1" applyBorder="1" applyAlignment="1">
      <alignment vertical="center"/>
      <protection/>
    </xf>
    <xf numFmtId="0" fontId="154" fillId="0" borderId="2" xfId="1180" applyFont="1" applyFill="1" applyBorder="1" applyAlignment="1" quotePrefix="1">
      <alignment horizontal="center" vertical="center"/>
      <protection/>
    </xf>
    <xf numFmtId="0" fontId="11" fillId="0" borderId="0" xfId="1270" applyFont="1" applyFill="1" applyBorder="1" applyAlignment="1">
      <alignment vertical="center"/>
      <protection/>
    </xf>
    <xf numFmtId="0" fontId="11" fillId="0" borderId="12" xfId="1270" applyFont="1" applyFill="1" applyBorder="1" applyAlignment="1">
      <alignment vertical="center"/>
      <protection/>
    </xf>
    <xf numFmtId="0" fontId="11" fillId="0" borderId="12" xfId="1270" applyFont="1" applyFill="1" applyBorder="1" applyAlignment="1">
      <alignment horizontal="center" vertical="center"/>
      <protection/>
    </xf>
    <xf numFmtId="0" fontId="11" fillId="0" borderId="32" xfId="1270" applyFont="1" applyFill="1" applyBorder="1" applyAlignment="1">
      <alignment vertical="center"/>
      <protection/>
    </xf>
    <xf numFmtId="0" fontId="11" fillId="0" borderId="0" xfId="1270" applyFont="1" applyFill="1" applyBorder="1" applyAlignment="1">
      <alignment horizontal="center" vertical="center"/>
      <protection/>
    </xf>
    <xf numFmtId="0" fontId="8" fillId="0" borderId="0" xfId="1270" applyFont="1" applyFill="1" applyBorder="1" applyAlignment="1">
      <alignment horizontal="left" vertical="center"/>
      <protection/>
    </xf>
    <xf numFmtId="0" fontId="11" fillId="0" borderId="0" xfId="1270" applyFont="1" applyFill="1" applyAlignment="1">
      <alignment horizontal="center" vertical="center"/>
      <protection/>
    </xf>
    <xf numFmtId="0" fontId="11" fillId="0" borderId="0" xfId="1270" applyFont="1" applyFill="1" applyAlignment="1">
      <alignment vertical="center"/>
      <protection/>
    </xf>
    <xf numFmtId="0" fontId="59" fillId="0" borderId="0" xfId="0" applyFont="1" applyFill="1" applyAlignment="1">
      <alignment horizontal="centerContinuous" vertical="center"/>
    </xf>
    <xf numFmtId="0" fontId="59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153" fillId="0" borderId="34" xfId="0" applyFont="1" applyFill="1" applyBorder="1" applyAlignment="1">
      <alignment horizontal="centerContinuous" vertical="center"/>
    </xf>
    <xf numFmtId="0" fontId="153" fillId="0" borderId="39" xfId="0" applyFont="1" applyFill="1" applyBorder="1" applyAlignment="1">
      <alignment horizontal="centerContinuous" vertical="center"/>
    </xf>
    <xf numFmtId="0" fontId="153" fillId="0" borderId="2" xfId="0" applyFont="1" applyFill="1" applyBorder="1" applyAlignment="1">
      <alignment horizontal="centerContinuous" vertical="center" shrinkToFit="1"/>
    </xf>
    <xf numFmtId="0" fontId="153" fillId="0" borderId="24" xfId="0" applyFont="1" applyFill="1" applyBorder="1" applyAlignment="1">
      <alignment horizontal="centerContinuous" vertical="center" shrinkToFit="1"/>
    </xf>
    <xf numFmtId="0" fontId="53" fillId="0" borderId="0" xfId="0" applyFont="1" applyFill="1" applyBorder="1" applyAlignment="1">
      <alignment vertical="center" shrinkToFit="1"/>
    </xf>
    <xf numFmtId="0" fontId="153" fillId="0" borderId="2" xfId="0" applyFont="1" applyFill="1" applyBorder="1" applyAlignment="1">
      <alignment horizontal="center" vertical="center" shrinkToFit="1"/>
    </xf>
    <xf numFmtId="0" fontId="153" fillId="0" borderId="22" xfId="0" applyFont="1" applyFill="1" applyBorder="1" applyAlignment="1">
      <alignment horizontal="centerContinuous" vertical="center"/>
    </xf>
    <xf numFmtId="0" fontId="153" fillId="0" borderId="26" xfId="0" applyFont="1" applyFill="1" applyBorder="1" applyAlignment="1">
      <alignment horizontal="centerContinuous" vertical="center"/>
    </xf>
    <xf numFmtId="0" fontId="153" fillId="0" borderId="20" xfId="1180" applyFont="1" applyFill="1" applyBorder="1" applyAlignment="1" quotePrefix="1">
      <alignment horizontal="center" vertical="center"/>
      <protection/>
    </xf>
    <xf numFmtId="179" fontId="153" fillId="0" borderId="0" xfId="1180" applyNumberFormat="1" applyFont="1" applyFill="1" applyBorder="1" applyAlignment="1" applyProtection="1">
      <alignment horizontal="right" vertical="center"/>
      <protection locked="0"/>
    </xf>
    <xf numFmtId="179" fontId="153" fillId="0" borderId="20" xfId="1180" applyNumberFormat="1" applyFont="1" applyFill="1" applyBorder="1" applyAlignment="1" applyProtection="1">
      <alignment horizontal="right" vertical="center"/>
      <protection locked="0"/>
    </xf>
    <xf numFmtId="0" fontId="153" fillId="0" borderId="0" xfId="1180" applyFont="1" applyFill="1" applyBorder="1" applyAlignment="1" quotePrefix="1">
      <alignment horizontal="center" vertical="center"/>
      <protection/>
    </xf>
    <xf numFmtId="0" fontId="8" fillId="0" borderId="0" xfId="1268" applyFont="1" applyFill="1" applyBorder="1" applyAlignment="1">
      <alignment horizontal="center" vertical="center"/>
      <protection/>
    </xf>
    <xf numFmtId="0" fontId="8" fillId="0" borderId="0" xfId="1268" applyFont="1" applyFill="1" applyBorder="1" applyAlignment="1">
      <alignment vertical="center"/>
      <protection/>
    </xf>
    <xf numFmtId="0" fontId="59" fillId="0" borderId="0" xfId="1268" applyFont="1" applyFill="1" applyBorder="1" applyAlignment="1">
      <alignment vertical="center"/>
      <protection/>
    </xf>
    <xf numFmtId="0" fontId="55" fillId="0" borderId="0" xfId="1268" applyFont="1" applyFill="1" applyBorder="1" applyAlignment="1">
      <alignment horizontal="centerContinuous" vertical="center"/>
      <protection/>
    </xf>
    <xf numFmtId="0" fontId="55" fillId="0" borderId="0" xfId="1268" applyFont="1" applyFill="1" applyBorder="1" applyAlignment="1">
      <alignment horizontal="center" vertical="center"/>
      <protection/>
    </xf>
    <xf numFmtId="0" fontId="55" fillId="0" borderId="0" xfId="1268" applyFont="1" applyFill="1" applyBorder="1" applyAlignment="1">
      <alignment vertical="center"/>
      <protection/>
    </xf>
    <xf numFmtId="0" fontId="53" fillId="0" borderId="0" xfId="1268" applyFont="1" applyFill="1" applyBorder="1" applyAlignment="1">
      <alignment vertical="center"/>
      <protection/>
    </xf>
    <xf numFmtId="0" fontId="53" fillId="0" borderId="0" xfId="1268" applyFont="1" applyFill="1" applyBorder="1" applyAlignment="1">
      <alignment horizontal="center" vertical="center"/>
      <protection/>
    </xf>
    <xf numFmtId="41" fontId="53" fillId="0" borderId="0" xfId="1268" applyNumberFormat="1" applyFont="1" applyFill="1" applyBorder="1" applyAlignment="1">
      <alignment horizontal="center" vertical="center"/>
      <protection/>
    </xf>
    <xf numFmtId="0" fontId="53" fillId="0" borderId="0" xfId="1268" applyFont="1" applyFill="1" applyBorder="1" applyAlignment="1">
      <alignment vertical="center" shrinkToFit="1"/>
      <protection/>
    </xf>
    <xf numFmtId="0" fontId="153" fillId="0" borderId="25" xfId="1268" applyFont="1" applyFill="1" applyBorder="1" applyAlignment="1">
      <alignment horizontal="center" vertical="center" shrinkToFit="1"/>
      <protection/>
    </xf>
    <xf numFmtId="0" fontId="153" fillId="0" borderId="25" xfId="1268" applyFont="1" applyFill="1" applyBorder="1" applyAlignment="1">
      <alignment horizontal="centerContinuous" vertical="center"/>
      <protection/>
    </xf>
    <xf numFmtId="0" fontId="153" fillId="0" borderId="29" xfId="1268" applyFont="1" applyFill="1" applyBorder="1" applyAlignment="1">
      <alignment horizontal="center" vertical="center" shrinkToFit="1"/>
      <protection/>
    </xf>
    <xf numFmtId="9" fontId="153" fillId="0" borderId="29" xfId="1268" applyNumberFormat="1" applyFont="1" applyFill="1" applyBorder="1" applyAlignment="1">
      <alignment horizontal="center" vertical="center" shrinkToFit="1"/>
      <protection/>
    </xf>
    <xf numFmtId="0" fontId="153" fillId="0" borderId="20" xfId="1268" applyFont="1" applyFill="1" applyBorder="1" applyAlignment="1">
      <alignment horizontal="center" vertical="center" shrinkToFit="1"/>
      <protection/>
    </xf>
    <xf numFmtId="0" fontId="153" fillId="0" borderId="20" xfId="1268" applyFont="1" applyFill="1" applyBorder="1" applyAlignment="1">
      <alignment horizontal="centerContinuous" vertical="center"/>
      <protection/>
    </xf>
    <xf numFmtId="0" fontId="153" fillId="0" borderId="24" xfId="1268" applyFont="1" applyFill="1" applyBorder="1" applyAlignment="1">
      <alignment horizontal="center" vertical="center" shrinkToFit="1"/>
      <protection/>
    </xf>
    <xf numFmtId="0" fontId="153" fillId="0" borderId="24" xfId="1268" applyFont="1" applyFill="1" applyBorder="1" applyAlignment="1">
      <alignment horizontal="centerContinuous" vertical="center" shrinkToFit="1"/>
      <protection/>
    </xf>
    <xf numFmtId="9" fontId="153" fillId="0" borderId="20" xfId="1268" applyNumberFormat="1" applyFont="1" applyFill="1" applyBorder="1" applyAlignment="1">
      <alignment horizontal="center" vertical="center" shrinkToFit="1"/>
      <protection/>
    </xf>
    <xf numFmtId="0" fontId="153" fillId="0" borderId="30" xfId="1268" applyFont="1" applyFill="1" applyBorder="1" applyAlignment="1">
      <alignment horizontal="center" vertical="center" shrinkToFit="1"/>
      <protection/>
    </xf>
    <xf numFmtId="0" fontId="153" fillId="0" borderId="30" xfId="1268" applyFont="1" applyFill="1" applyBorder="1" applyAlignment="1">
      <alignment horizontal="centerContinuous" vertical="center" wrapText="1" shrinkToFit="1"/>
      <protection/>
    </xf>
    <xf numFmtId="0" fontId="153" fillId="0" borderId="30" xfId="1268" applyFont="1" applyFill="1" applyBorder="1" applyAlignment="1">
      <alignment horizontal="centerContinuous" vertical="center" shrinkToFit="1"/>
      <protection/>
    </xf>
    <xf numFmtId="0" fontId="153" fillId="0" borderId="26" xfId="1268" applyFont="1" applyFill="1" applyBorder="1" applyAlignment="1">
      <alignment horizontal="centerContinuous" vertical="center" shrinkToFit="1"/>
      <protection/>
    </xf>
    <xf numFmtId="0" fontId="153" fillId="0" borderId="26" xfId="1268" applyFont="1" applyFill="1" applyBorder="1" applyAlignment="1">
      <alignment horizontal="center" vertical="center" shrinkToFit="1"/>
      <protection/>
    </xf>
    <xf numFmtId="0" fontId="153" fillId="0" borderId="20" xfId="1268" applyFont="1" applyFill="1" applyBorder="1" applyAlignment="1" quotePrefix="1">
      <alignment horizontal="center" vertical="center"/>
      <protection/>
    </xf>
    <xf numFmtId="41" fontId="153" fillId="0" borderId="0" xfId="961" applyNumberFormat="1" applyFont="1" applyFill="1" applyBorder="1" applyAlignment="1" applyProtection="1">
      <alignment vertical="center" shrinkToFit="1"/>
      <protection locked="0"/>
    </xf>
    <xf numFmtId="41" fontId="153" fillId="0" borderId="0" xfId="961" applyNumberFormat="1" applyFont="1" applyFill="1" applyBorder="1" applyAlignment="1" applyProtection="1">
      <alignment horizontal="center" vertical="center" shrinkToFit="1"/>
      <protection locked="0"/>
    </xf>
    <xf numFmtId="0" fontId="153" fillId="0" borderId="2" xfId="1268" applyFont="1" applyFill="1" applyBorder="1" applyAlignment="1" quotePrefix="1">
      <alignment horizontal="center" vertical="center"/>
      <protection/>
    </xf>
    <xf numFmtId="180" fontId="53" fillId="0" borderId="0" xfId="1268" applyNumberFormat="1" applyFont="1" applyFill="1" applyBorder="1" applyAlignment="1">
      <alignment vertical="center"/>
      <protection/>
    </xf>
    <xf numFmtId="0" fontId="153" fillId="0" borderId="20" xfId="1205" applyFont="1" applyFill="1" applyBorder="1" applyAlignment="1" quotePrefix="1">
      <alignment horizontal="center" vertical="center"/>
      <protection/>
    </xf>
    <xf numFmtId="41" fontId="153" fillId="0" borderId="0" xfId="1205" applyNumberFormat="1" applyFont="1" applyFill="1" applyBorder="1" applyAlignment="1" applyProtection="1">
      <alignment vertical="center" shrinkToFit="1"/>
      <protection locked="0"/>
    </xf>
    <xf numFmtId="41" fontId="153" fillId="0" borderId="0" xfId="1205" applyNumberFormat="1" applyFont="1" applyFill="1" applyBorder="1" applyAlignment="1" applyProtection="1">
      <alignment horizontal="center" vertical="center" shrinkToFit="1"/>
      <protection locked="0"/>
    </xf>
    <xf numFmtId="0" fontId="153" fillId="0" borderId="2" xfId="1205" applyFont="1" applyFill="1" applyBorder="1" applyAlignment="1" quotePrefix="1">
      <alignment horizontal="center" vertical="center"/>
      <protection/>
    </xf>
    <xf numFmtId="0" fontId="53" fillId="0" borderId="0" xfId="1205" applyFont="1" applyFill="1" applyBorder="1" applyAlignment="1">
      <alignment vertical="center"/>
      <protection/>
    </xf>
    <xf numFmtId="180" fontId="53" fillId="0" borderId="0" xfId="1205" applyNumberFormat="1" applyFont="1" applyFill="1" applyBorder="1" applyAlignment="1">
      <alignment vertical="center"/>
      <protection/>
    </xf>
    <xf numFmtId="216" fontId="53" fillId="0" borderId="0" xfId="1205" applyNumberFormat="1" applyFont="1" applyFill="1" applyBorder="1" applyAlignment="1">
      <alignment vertical="center"/>
      <protection/>
    </xf>
    <xf numFmtId="41" fontId="153" fillId="0" borderId="0" xfId="1180" applyNumberFormat="1" applyFont="1" applyFill="1" applyBorder="1" applyAlignment="1" applyProtection="1">
      <alignment vertical="center" shrinkToFit="1"/>
      <protection locked="0"/>
    </xf>
    <xf numFmtId="41" fontId="153" fillId="0" borderId="0" xfId="1180" applyNumberFormat="1" applyFont="1" applyFill="1" applyBorder="1" applyAlignment="1" applyProtection="1">
      <alignment horizontal="center" vertical="center" shrinkToFit="1"/>
      <protection locked="0"/>
    </xf>
    <xf numFmtId="180" fontId="53" fillId="0" borderId="0" xfId="1180" applyNumberFormat="1" applyFont="1" applyFill="1" applyBorder="1" applyAlignment="1">
      <alignment vertical="center"/>
      <protection/>
    </xf>
    <xf numFmtId="0" fontId="154" fillId="0" borderId="20" xfId="1180" applyFont="1" applyFill="1" applyBorder="1" applyAlignment="1" quotePrefix="1">
      <alignment horizontal="center" vertical="center"/>
      <protection/>
    </xf>
    <xf numFmtId="41" fontId="154" fillId="0" borderId="0" xfId="1180" applyNumberFormat="1" applyFont="1" applyFill="1" applyBorder="1" applyAlignment="1" applyProtection="1">
      <alignment vertical="center" shrinkToFit="1"/>
      <protection locked="0"/>
    </xf>
    <xf numFmtId="41" fontId="154" fillId="0" borderId="0" xfId="1180" applyNumberFormat="1" applyFont="1" applyFill="1" applyBorder="1" applyAlignment="1" applyProtection="1">
      <alignment horizontal="center" vertical="center" shrinkToFit="1"/>
      <protection locked="0"/>
    </xf>
    <xf numFmtId="181" fontId="153" fillId="0" borderId="20" xfId="1180" applyNumberFormat="1" applyFont="1" applyFill="1" applyBorder="1" applyAlignment="1" quotePrefix="1">
      <alignment horizontal="center" vertical="center"/>
      <protection/>
    </xf>
    <xf numFmtId="41" fontId="153" fillId="0" borderId="0" xfId="1180" applyNumberFormat="1" applyFont="1" applyFill="1" applyBorder="1" applyAlignment="1" applyProtection="1" quotePrefix="1">
      <alignment vertical="center" shrinkToFit="1"/>
      <protection locked="0"/>
    </xf>
    <xf numFmtId="41" fontId="153" fillId="0" borderId="0" xfId="1180" applyNumberFormat="1" applyFont="1" applyFill="1" applyBorder="1" applyAlignment="1" applyProtection="1">
      <alignment horizontal="right" vertical="center" shrinkToFit="1"/>
      <protection locked="0"/>
    </xf>
    <xf numFmtId="181" fontId="153" fillId="0" borderId="2" xfId="1180" applyNumberFormat="1" applyFont="1" applyFill="1" applyBorder="1" applyAlignment="1">
      <alignment horizontal="center" vertical="center"/>
      <protection/>
    </xf>
    <xf numFmtId="0" fontId="53" fillId="0" borderId="31" xfId="1268" applyFont="1" applyFill="1" applyBorder="1" applyAlignment="1">
      <alignment horizontal="center" vertical="center"/>
      <protection/>
    </xf>
    <xf numFmtId="41" fontId="53" fillId="0" borderId="12" xfId="1268" applyNumberFormat="1" applyFont="1" applyFill="1" applyBorder="1" applyAlignment="1">
      <alignment horizontal="center" vertical="center"/>
      <protection/>
    </xf>
    <xf numFmtId="41" fontId="53" fillId="0" borderId="12" xfId="1268" applyNumberFormat="1" applyFont="1" applyFill="1" applyBorder="1" applyAlignment="1">
      <alignment horizontal="right" vertical="center"/>
      <protection/>
    </xf>
    <xf numFmtId="41" fontId="53" fillId="0" borderId="12" xfId="1268" applyNumberFormat="1" applyFont="1" applyFill="1" applyBorder="1" applyAlignment="1">
      <alignment horizontal="centerContinuous" vertical="center"/>
      <protection/>
    </xf>
    <xf numFmtId="41" fontId="53" fillId="0" borderId="12" xfId="1268" applyNumberFormat="1" applyFont="1" applyFill="1" applyBorder="1" applyAlignment="1">
      <alignment vertical="center"/>
      <protection/>
    </xf>
    <xf numFmtId="0" fontId="53" fillId="0" borderId="32" xfId="1268" applyFont="1" applyFill="1" applyBorder="1" applyAlignment="1">
      <alignment vertical="center"/>
      <protection/>
    </xf>
    <xf numFmtId="41" fontId="53" fillId="0" borderId="0" xfId="1268" applyNumberFormat="1" applyFont="1" applyFill="1" applyBorder="1" applyAlignment="1">
      <alignment vertical="center"/>
      <protection/>
    </xf>
    <xf numFmtId="0" fontId="11" fillId="0" borderId="0" xfId="1268" applyFont="1" applyFill="1" applyBorder="1" applyAlignment="1">
      <alignment vertical="center"/>
      <protection/>
    </xf>
    <xf numFmtId="0" fontId="11" fillId="0" borderId="0" xfId="1268" applyFont="1" applyFill="1" applyBorder="1" applyAlignment="1">
      <alignment horizontal="center" vertical="center"/>
      <protection/>
    </xf>
    <xf numFmtId="0" fontId="159" fillId="0" borderId="2" xfId="1285" applyFont="1" applyBorder="1" applyAlignment="1">
      <alignment horizontal="center" vertical="center" shrinkToFit="1"/>
      <protection/>
    </xf>
    <xf numFmtId="0" fontId="54" fillId="0" borderId="0" xfId="1262" applyFont="1" applyFill="1" applyBorder="1" applyAlignment="1">
      <alignment vertical="center"/>
      <protection/>
    </xf>
    <xf numFmtId="0" fontId="54" fillId="0" borderId="0" xfId="1262" applyFont="1" applyFill="1" applyBorder="1" applyAlignment="1">
      <alignment horizontal="left" vertical="center"/>
      <protection/>
    </xf>
    <xf numFmtId="0" fontId="54" fillId="0" borderId="0" xfId="1262" applyFont="1" applyFill="1" applyBorder="1" applyAlignment="1">
      <alignment horizontal="right" vertical="center"/>
      <protection/>
    </xf>
    <xf numFmtId="0" fontId="54" fillId="0" borderId="0" xfId="1262" applyFont="1" applyFill="1" applyBorder="1" applyAlignment="1">
      <alignment horizontal="center" vertical="center"/>
      <protection/>
    </xf>
    <xf numFmtId="0" fontId="20" fillId="0" borderId="0" xfId="1282" applyFont="1" applyFill="1" applyAlignment="1">
      <alignment vertical="center"/>
      <protection/>
    </xf>
    <xf numFmtId="0" fontId="20" fillId="0" borderId="0" xfId="1282" applyFont="1" applyFill="1" applyAlignment="1">
      <alignment horizontal="right" vertical="center"/>
      <protection/>
    </xf>
    <xf numFmtId="0" fontId="20" fillId="0" borderId="0" xfId="1270" applyFont="1" applyFill="1" applyAlignment="1">
      <alignment horizontal="center" vertical="center"/>
      <protection/>
    </xf>
    <xf numFmtId="0" fontId="20" fillId="0" borderId="0" xfId="1270" applyFont="1" applyFill="1" applyAlignment="1">
      <alignment horizontal="right" vertical="center"/>
      <protection/>
    </xf>
    <xf numFmtId="0" fontId="20" fillId="0" borderId="0" xfId="1270" applyFont="1" applyFill="1" applyBorder="1" applyAlignment="1">
      <alignment vertical="center"/>
      <protection/>
    </xf>
    <xf numFmtId="0" fontId="54" fillId="0" borderId="0" xfId="1270" applyFont="1" applyFill="1" applyBorder="1" applyAlignment="1">
      <alignment vertical="center"/>
      <protection/>
    </xf>
    <xf numFmtId="0" fontId="54" fillId="0" borderId="0" xfId="1270" applyFont="1" applyFill="1" applyBorder="1" applyAlignment="1">
      <alignment horizontal="center" vertical="center"/>
      <protection/>
    </xf>
    <xf numFmtId="0" fontId="54" fillId="0" borderId="0" xfId="1270" applyFont="1" applyFill="1" applyBorder="1" applyAlignment="1">
      <alignment horizontal="right" vertical="center"/>
      <protection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41" fontId="8" fillId="0" borderId="0" xfId="1268" applyNumberFormat="1" applyFont="1" applyFill="1" applyBorder="1" applyAlignment="1">
      <alignment horizontal="center" vertical="center"/>
      <protection/>
    </xf>
    <xf numFmtId="0" fontId="8" fillId="0" borderId="0" xfId="1268" applyFont="1" applyFill="1" applyBorder="1" applyAlignment="1">
      <alignment horizontal="left" vertical="center"/>
      <protection/>
    </xf>
    <xf numFmtId="41" fontId="8" fillId="0" borderId="0" xfId="1268" applyNumberFormat="1" applyFont="1" applyFill="1" applyBorder="1" applyAlignment="1">
      <alignment horizontal="right" vertical="center"/>
      <protection/>
    </xf>
    <xf numFmtId="41" fontId="8" fillId="0" borderId="0" xfId="1268" applyNumberFormat="1" applyFont="1" applyFill="1" applyBorder="1" applyAlignment="1">
      <alignment horizontal="centerContinuous" vertical="center"/>
      <protection/>
    </xf>
    <xf numFmtId="41" fontId="8" fillId="0" borderId="0" xfId="1268" applyNumberFormat="1" applyFont="1" applyFill="1" applyBorder="1" applyAlignment="1">
      <alignment vertical="center"/>
      <protection/>
    </xf>
    <xf numFmtId="180" fontId="8" fillId="0" borderId="0" xfId="1268" applyNumberFormat="1" applyFont="1" applyFill="1" applyBorder="1" applyAlignment="1">
      <alignment vertical="center"/>
      <protection/>
    </xf>
    <xf numFmtId="41" fontId="8" fillId="0" borderId="0" xfId="1270" applyNumberFormat="1" applyFont="1" applyFill="1" applyBorder="1" applyAlignment="1">
      <alignment horizontal="center" vertical="center"/>
      <protection/>
    </xf>
    <xf numFmtId="41" fontId="8" fillId="0" borderId="0" xfId="1270" applyNumberFormat="1" applyFont="1" applyFill="1" applyBorder="1" applyAlignment="1">
      <alignment horizontal="left" vertical="center"/>
      <protection/>
    </xf>
    <xf numFmtId="41" fontId="8" fillId="0" borderId="0" xfId="1270" applyNumberFormat="1" applyFont="1" applyFill="1" applyBorder="1" applyAlignment="1">
      <alignment vertical="center"/>
      <protection/>
    </xf>
    <xf numFmtId="0" fontId="20" fillId="0" borderId="0" xfId="1268" applyFont="1" applyFill="1" applyBorder="1" applyAlignment="1">
      <alignment horizontal="center" vertical="center"/>
      <protection/>
    </xf>
    <xf numFmtId="0" fontId="20" fillId="0" borderId="0" xfId="1268" applyFont="1" applyFill="1" applyBorder="1" applyAlignment="1">
      <alignment vertical="center"/>
      <protection/>
    </xf>
    <xf numFmtId="0" fontId="20" fillId="0" borderId="0" xfId="1268" applyFont="1" applyFill="1" applyBorder="1" applyAlignment="1">
      <alignment horizontal="right" vertical="center"/>
      <protection/>
    </xf>
    <xf numFmtId="0" fontId="54" fillId="0" borderId="0" xfId="1268" applyFont="1" applyFill="1" applyBorder="1" applyAlignment="1">
      <alignment vertical="center"/>
      <protection/>
    </xf>
    <xf numFmtId="0" fontId="54" fillId="0" borderId="0" xfId="1268" applyFont="1" applyFill="1" applyBorder="1" applyAlignment="1">
      <alignment horizontal="center" vertical="center"/>
      <protection/>
    </xf>
    <xf numFmtId="0" fontId="54" fillId="0" borderId="0" xfId="1268" applyFont="1" applyFill="1" applyBorder="1" applyAlignment="1">
      <alignment horizontal="right" vertical="center"/>
      <protection/>
    </xf>
    <xf numFmtId="41" fontId="54" fillId="0" borderId="0" xfId="1268" applyNumberFormat="1" applyFont="1" applyFill="1" applyBorder="1" applyAlignment="1">
      <alignment horizontal="center" vertical="center"/>
      <protection/>
    </xf>
    <xf numFmtId="0" fontId="54" fillId="0" borderId="0" xfId="1268" applyFont="1" applyFill="1" applyBorder="1" applyAlignment="1">
      <alignment horizontal="centerContinuous" vertical="center"/>
      <protection/>
    </xf>
    <xf numFmtId="0" fontId="54" fillId="0" borderId="0" xfId="1280" applyFont="1" applyFill="1" applyBorder="1" applyAlignment="1">
      <alignment vertical="center"/>
      <protection/>
    </xf>
    <xf numFmtId="0" fontId="54" fillId="0" borderId="0" xfId="1280" applyFont="1" applyFill="1" applyBorder="1" applyAlignment="1">
      <alignment horizontal="right" vertical="center"/>
      <protection/>
    </xf>
    <xf numFmtId="0" fontId="20" fillId="0" borderId="0" xfId="1280" applyFont="1" applyFill="1" applyAlignment="1">
      <alignment vertical="center"/>
      <protection/>
    </xf>
    <xf numFmtId="0" fontId="20" fillId="0" borderId="0" xfId="1280" applyFont="1" applyFill="1" applyBorder="1" applyAlignment="1">
      <alignment vertical="center"/>
      <protection/>
    </xf>
    <xf numFmtId="0" fontId="20" fillId="0" borderId="0" xfId="1280" applyFont="1" applyFill="1" applyAlignment="1">
      <alignment horizontal="right" vertical="center"/>
      <protection/>
    </xf>
    <xf numFmtId="41" fontId="153" fillId="0" borderId="0" xfId="1280" applyNumberFormat="1" applyFont="1" applyFill="1" applyBorder="1" applyAlignment="1" applyProtection="1">
      <alignment horizontal="right" vertical="center"/>
      <protection locked="0"/>
    </xf>
    <xf numFmtId="0" fontId="20" fillId="0" borderId="0" xfId="1260" applyFont="1" applyFill="1" applyAlignment="1">
      <alignment vertical="center"/>
      <protection/>
    </xf>
    <xf numFmtId="0" fontId="20" fillId="0" borderId="0" xfId="1260" applyFont="1" applyFill="1" applyAlignment="1">
      <alignment horizontal="center" vertical="center"/>
      <protection/>
    </xf>
    <xf numFmtId="0" fontId="20" fillId="0" borderId="0" xfId="1260" applyFont="1" applyFill="1" applyBorder="1" applyAlignment="1">
      <alignment vertical="center"/>
      <protection/>
    </xf>
    <xf numFmtId="0" fontId="54" fillId="0" borderId="0" xfId="1260" applyFont="1" applyFill="1" applyBorder="1" applyAlignment="1">
      <alignment vertical="center"/>
      <protection/>
    </xf>
    <xf numFmtId="0" fontId="54" fillId="0" borderId="0" xfId="1260" applyFont="1" applyFill="1" applyBorder="1" applyAlignment="1">
      <alignment horizontal="right" vertical="center"/>
      <protection/>
    </xf>
    <xf numFmtId="41" fontId="160" fillId="0" borderId="0" xfId="1264" applyNumberFormat="1" applyFont="1" applyFill="1" applyBorder="1" applyAlignment="1">
      <alignment horizontal="left" vertical="center"/>
      <protection/>
    </xf>
    <xf numFmtId="41" fontId="160" fillId="0" borderId="0" xfId="0" applyNumberFormat="1" applyFont="1" applyFill="1" applyBorder="1" applyAlignment="1">
      <alignment vertical="center"/>
    </xf>
    <xf numFmtId="41" fontId="160" fillId="0" borderId="0" xfId="0" applyNumberFormat="1" applyFont="1" applyFill="1" applyBorder="1" applyAlignment="1">
      <alignment horizontal="center" vertical="center"/>
    </xf>
    <xf numFmtId="3" fontId="160" fillId="0" borderId="0" xfId="0" applyNumberFormat="1" applyFont="1" applyFill="1" applyBorder="1" applyAlignment="1">
      <alignment horizontal="right" vertical="center"/>
    </xf>
    <xf numFmtId="0" fontId="160" fillId="0" borderId="0" xfId="1280" applyFont="1" applyFill="1" applyAlignment="1">
      <alignment vertical="center"/>
      <protection/>
    </xf>
    <xf numFmtId="0" fontId="160" fillId="0" borderId="0" xfId="1260" applyFont="1" applyFill="1" applyAlignment="1">
      <alignment horizontal="right" vertical="center"/>
      <protection/>
    </xf>
    <xf numFmtId="0" fontId="160" fillId="0" borderId="0" xfId="1275" applyFont="1" applyFill="1" applyAlignment="1">
      <alignment horizontal="left" vertical="center"/>
      <protection/>
    </xf>
    <xf numFmtId="0" fontId="153" fillId="0" borderId="20" xfId="1280" applyFont="1" applyFill="1" applyBorder="1" applyAlignment="1" quotePrefix="1">
      <alignment horizontal="center" vertical="center"/>
      <protection/>
    </xf>
    <xf numFmtId="185" fontId="153" fillId="0" borderId="0" xfId="0" applyNumberFormat="1" applyFont="1" applyFill="1" applyBorder="1" applyAlignment="1" applyProtection="1">
      <alignment horizontal="right" vertical="center"/>
      <protection locked="0"/>
    </xf>
    <xf numFmtId="0" fontId="153" fillId="0" borderId="0" xfId="1269" applyFont="1" applyFill="1" applyBorder="1" applyAlignment="1" quotePrefix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53" fillId="30" borderId="29" xfId="1147" applyNumberFormat="1" applyFont="1" applyFill="1" applyBorder="1" applyAlignment="1">
      <alignment horizontal="center" vertical="center" wrapText="1" shrinkToFit="1"/>
      <protection/>
    </xf>
    <xf numFmtId="0" fontId="108" fillId="30" borderId="27" xfId="1147" applyNumberFormat="1" applyFont="1" applyFill="1" applyBorder="1" applyAlignment="1">
      <alignment horizontal="center" vertical="center" wrapText="1"/>
      <protection/>
    </xf>
    <xf numFmtId="0" fontId="153" fillId="30" borderId="10" xfId="1147" applyNumberFormat="1" applyFont="1" applyFill="1" applyBorder="1" applyAlignment="1">
      <alignment horizontal="center" vertical="center"/>
      <protection/>
    </xf>
    <xf numFmtId="0" fontId="153" fillId="0" borderId="10" xfId="1147" applyNumberFormat="1" applyFont="1" applyFill="1" applyBorder="1" applyAlignment="1">
      <alignment horizontal="center" vertical="center" wrapText="1"/>
      <protection/>
    </xf>
    <xf numFmtId="0" fontId="53" fillId="0" borderId="21" xfId="0" applyFont="1" applyFill="1" applyBorder="1" applyAlignment="1">
      <alignment horizontal="center" vertical="center"/>
    </xf>
    <xf numFmtId="0" fontId="153" fillId="0" borderId="20" xfId="1131" applyNumberFormat="1" applyFont="1" applyFill="1" applyBorder="1" applyAlignment="1">
      <alignment horizontal="center" vertical="center" wrapText="1"/>
      <protection/>
    </xf>
    <xf numFmtId="41" fontId="153" fillId="0" borderId="0" xfId="1147" applyNumberFormat="1" applyFont="1" applyFill="1" applyBorder="1" applyAlignment="1">
      <alignment horizontal="right" vertical="center" wrapText="1"/>
      <protection/>
    </xf>
    <xf numFmtId="41" fontId="153" fillId="0" borderId="0" xfId="1147" applyNumberFormat="1" applyFont="1" applyFill="1" applyBorder="1" applyAlignment="1">
      <alignment horizontal="right" vertical="center"/>
      <protection/>
    </xf>
    <xf numFmtId="0" fontId="153" fillId="0" borderId="2" xfId="1131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left" vertical="center"/>
    </xf>
    <xf numFmtId="0" fontId="154" fillId="0" borderId="20" xfId="1131" applyNumberFormat="1" applyFont="1" applyFill="1" applyBorder="1" applyAlignment="1">
      <alignment horizontal="center" vertical="center" wrapText="1"/>
      <protection/>
    </xf>
    <xf numFmtId="41" fontId="154" fillId="0" borderId="0" xfId="1147" applyNumberFormat="1" applyFont="1" applyFill="1" applyBorder="1" applyAlignment="1">
      <alignment horizontal="right" vertical="center" wrapText="1"/>
      <protection/>
    </xf>
    <xf numFmtId="41" fontId="154" fillId="0" borderId="0" xfId="1147" applyNumberFormat="1" applyFont="1" applyFill="1" applyBorder="1" applyAlignment="1">
      <alignment horizontal="right" vertical="center"/>
      <protection/>
    </xf>
    <xf numFmtId="0" fontId="154" fillId="0" borderId="2" xfId="1131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54" fillId="0" borderId="0" xfId="1271" applyFont="1" applyFill="1" applyBorder="1" applyAlignment="1">
      <alignment vertical="center"/>
      <protection/>
    </xf>
    <xf numFmtId="0" fontId="54" fillId="0" borderId="0" xfId="1271" applyFont="1" applyFill="1" applyBorder="1" applyAlignment="1">
      <alignment horizontal="left" vertical="center"/>
      <protection/>
    </xf>
    <xf numFmtId="0" fontId="54" fillId="0" borderId="0" xfId="1271" applyFont="1" applyFill="1" applyBorder="1" applyAlignment="1">
      <alignment horizontal="right" vertical="center"/>
      <protection/>
    </xf>
    <xf numFmtId="0" fontId="20" fillId="0" borderId="0" xfId="1271" applyFont="1" applyFill="1" applyAlignment="1">
      <alignment vertical="center"/>
      <protection/>
    </xf>
    <xf numFmtId="0" fontId="20" fillId="0" borderId="0" xfId="1271" applyFont="1" applyFill="1" applyAlignment="1">
      <alignment horizontal="left" vertical="center"/>
      <protection/>
    </xf>
    <xf numFmtId="0" fontId="20" fillId="0" borderId="0" xfId="1271" applyFont="1" applyFill="1" applyBorder="1" applyAlignment="1">
      <alignment vertical="center"/>
      <protection/>
    </xf>
    <xf numFmtId="0" fontId="20" fillId="0" borderId="0" xfId="1271" applyFont="1" applyFill="1" applyAlignment="1">
      <alignment horizontal="right" vertical="center"/>
      <protection/>
    </xf>
    <xf numFmtId="0" fontId="20" fillId="0" borderId="0" xfId="1281" applyFont="1" applyFill="1" applyAlignment="1">
      <alignment vertical="center"/>
      <protection/>
    </xf>
    <xf numFmtId="0" fontId="20" fillId="0" borderId="0" xfId="1281" applyFont="1" applyFill="1" applyAlignment="1">
      <alignment horizontal="right" vertical="center"/>
      <protection/>
    </xf>
    <xf numFmtId="0" fontId="20" fillId="0" borderId="0" xfId="1281" applyFont="1" applyFill="1" applyBorder="1" applyAlignment="1">
      <alignment vertical="center"/>
      <protection/>
    </xf>
    <xf numFmtId="0" fontId="54" fillId="0" borderId="0" xfId="1281" applyFont="1" applyFill="1" applyBorder="1" applyAlignment="1">
      <alignment vertical="center"/>
      <protection/>
    </xf>
    <xf numFmtId="0" fontId="54" fillId="0" borderId="0" xfId="1281" applyFont="1" applyFill="1" applyBorder="1" applyAlignment="1">
      <alignment horizontal="right" vertical="center"/>
      <protection/>
    </xf>
    <xf numFmtId="0" fontId="153" fillId="0" borderId="23" xfId="1281" applyFont="1" applyFill="1" applyBorder="1" applyAlignment="1">
      <alignment horizontal="center" vertical="center" shrinkToFit="1"/>
      <protection/>
    </xf>
    <xf numFmtId="0" fontId="153" fillId="0" borderId="2" xfId="1281" applyFont="1" applyFill="1" applyBorder="1" applyAlignment="1">
      <alignment horizontal="center" vertical="center" shrinkToFit="1"/>
      <protection/>
    </xf>
    <xf numFmtId="0" fontId="153" fillId="0" borderId="22" xfId="1281" applyFont="1" applyFill="1" applyBorder="1" applyAlignment="1">
      <alignment horizontal="center" vertical="center" wrapText="1" shrinkToFit="1"/>
      <protection/>
    </xf>
    <xf numFmtId="0" fontId="153" fillId="0" borderId="26" xfId="1281" applyFont="1" applyFill="1" applyBorder="1" applyAlignment="1">
      <alignment horizontal="center" vertical="center" wrapText="1" shrinkToFit="1"/>
      <protection/>
    </xf>
    <xf numFmtId="0" fontId="153" fillId="0" borderId="30" xfId="1281" applyFont="1" applyFill="1" applyBorder="1" applyAlignment="1">
      <alignment horizontal="center" vertical="center" wrapText="1" shrinkToFit="1"/>
      <protection/>
    </xf>
    <xf numFmtId="0" fontId="153" fillId="0" borderId="21" xfId="1281" applyFont="1" applyFill="1" applyBorder="1" applyAlignment="1">
      <alignment horizontal="center" vertical="center" wrapText="1" shrinkToFit="1"/>
      <protection/>
    </xf>
    <xf numFmtId="0" fontId="153" fillId="0" borderId="0" xfId="1260" applyFont="1" applyFill="1" applyBorder="1" applyAlignment="1" quotePrefix="1">
      <alignment horizontal="center" vertical="center"/>
      <protection/>
    </xf>
    <xf numFmtId="41" fontId="153" fillId="0" borderId="20" xfId="1281" applyNumberFormat="1" applyFont="1" applyFill="1" applyBorder="1" applyAlignment="1" applyProtection="1" quotePrefix="1">
      <alignment horizontal="right" vertical="center"/>
      <protection locked="0"/>
    </xf>
    <xf numFmtId="0" fontId="54" fillId="0" borderId="0" xfId="1286" applyFont="1" applyFill="1" applyBorder="1" applyAlignment="1" applyProtection="1">
      <alignment vertical="center"/>
      <protection locked="0"/>
    </xf>
    <xf numFmtId="0" fontId="54" fillId="0" borderId="0" xfId="1286" applyFont="1" applyFill="1" applyBorder="1" applyAlignment="1" applyProtection="1">
      <alignment horizontal="right" vertical="center"/>
      <protection locked="0"/>
    </xf>
    <xf numFmtId="0" fontId="8" fillId="0" borderId="0" xfId="1283" applyFont="1" applyFill="1" applyBorder="1" applyAlignment="1">
      <alignment horizontal="left" vertical="center"/>
    </xf>
    <xf numFmtId="0" fontId="20" fillId="0" borderId="0" xfId="1286" applyFont="1" applyFill="1" applyAlignment="1" applyProtection="1">
      <alignment vertical="center"/>
      <protection locked="0"/>
    </xf>
    <xf numFmtId="0" fontId="20" fillId="0" borderId="0" xfId="1286" applyFont="1" applyFill="1" applyBorder="1" applyAlignment="1" applyProtection="1">
      <alignment vertical="center"/>
      <protection locked="0"/>
    </xf>
    <xf numFmtId="0" fontId="54" fillId="0" borderId="0" xfId="1287" applyFont="1" applyFill="1" applyBorder="1" applyAlignment="1">
      <alignment vertical="center"/>
      <protection/>
    </xf>
    <xf numFmtId="0" fontId="54" fillId="0" borderId="0" xfId="1287" applyFont="1" applyFill="1" applyBorder="1" applyAlignment="1">
      <alignment horizontal="centerContinuous" vertical="center"/>
      <protection/>
    </xf>
    <xf numFmtId="0" fontId="20" fillId="0" borderId="0" xfId="1287" applyFont="1" applyFill="1" applyAlignment="1">
      <alignment vertical="center"/>
      <protection/>
    </xf>
    <xf numFmtId="0" fontId="20" fillId="0" borderId="0" xfId="1287" applyFont="1" applyFill="1" applyBorder="1" applyAlignment="1">
      <alignment vertical="center"/>
      <protection/>
    </xf>
    <xf numFmtId="0" fontId="20" fillId="0" borderId="0" xfId="1287" applyFont="1" applyFill="1" applyAlignment="1">
      <alignment horizontal="right" vertical="center"/>
      <protection/>
    </xf>
    <xf numFmtId="4" fontId="7" fillId="0" borderId="0" xfId="1287" applyNumberFormat="1" applyFont="1" applyFill="1" applyBorder="1" applyAlignment="1">
      <alignment horizontal="left" vertical="center"/>
      <protection/>
    </xf>
    <xf numFmtId="0" fontId="53" fillId="0" borderId="26" xfId="1287" applyFont="1" applyFill="1" applyBorder="1" applyAlignment="1">
      <alignment horizontal="center" vertical="center" shrinkToFit="1"/>
      <protection/>
    </xf>
    <xf numFmtId="0" fontId="153" fillId="0" borderId="0" xfId="1279" applyFont="1" applyFill="1" applyBorder="1" applyAlignment="1">
      <alignment horizontal="center" vertical="center" shrinkToFit="1"/>
      <protection/>
    </xf>
    <xf numFmtId="0" fontId="20" fillId="0" borderId="0" xfId="1279" applyFont="1" applyFill="1" applyAlignment="1">
      <alignment vertical="center"/>
      <protection/>
    </xf>
    <xf numFmtId="0" fontId="20" fillId="0" borderId="0" xfId="1279" applyFont="1" applyFill="1" applyBorder="1" applyAlignment="1">
      <alignment horizontal="center" vertical="center"/>
      <protection/>
    </xf>
    <xf numFmtId="0" fontId="20" fillId="0" borderId="0" xfId="1279" applyFont="1" applyFill="1" applyAlignment="1">
      <alignment horizontal="right" vertical="center"/>
      <protection/>
    </xf>
    <xf numFmtId="0" fontId="20" fillId="0" borderId="0" xfId="1279" applyFont="1" applyFill="1" applyBorder="1" applyAlignment="1">
      <alignment vertical="center"/>
      <protection/>
    </xf>
    <xf numFmtId="0" fontId="153" fillId="0" borderId="20" xfId="1279" applyFont="1" applyFill="1" applyBorder="1" applyAlignment="1" quotePrefix="1">
      <alignment horizontal="center" vertical="center" shrinkToFit="1"/>
      <protection/>
    </xf>
    <xf numFmtId="0" fontId="153" fillId="0" borderId="2" xfId="1279" applyNumberFormat="1" applyFont="1" applyFill="1" applyBorder="1" applyAlignment="1" quotePrefix="1">
      <alignment horizontal="center" vertical="center" shrinkToFit="1"/>
      <protection/>
    </xf>
    <xf numFmtId="0" fontId="153" fillId="0" borderId="20" xfId="1279" applyNumberFormat="1" applyFont="1" applyFill="1" applyBorder="1" applyAlignment="1" quotePrefix="1">
      <alignment horizontal="center" vertical="center" shrinkToFit="1"/>
      <protection/>
    </xf>
    <xf numFmtId="41" fontId="153" fillId="0" borderId="20" xfId="1279" applyNumberFormat="1" applyFont="1" applyFill="1" applyBorder="1" applyAlignment="1" applyProtection="1">
      <alignment horizontal="right" vertical="center"/>
      <protection locked="0"/>
    </xf>
    <xf numFmtId="0" fontId="153" fillId="0" borderId="0" xfId="1279" applyNumberFormat="1" applyFont="1" applyFill="1" applyBorder="1" applyAlignment="1" applyProtection="1">
      <alignment horizontal="center" vertical="center"/>
      <protection locked="0"/>
    </xf>
    <xf numFmtId="0" fontId="8" fillId="0" borderId="0" xfId="1279" applyFont="1" applyFill="1" applyBorder="1" applyAlignment="1">
      <alignment/>
      <protection/>
    </xf>
    <xf numFmtId="0" fontId="54" fillId="0" borderId="0" xfId="1279" applyFont="1" applyFill="1" applyBorder="1" applyAlignment="1">
      <alignment horizontal="left" vertical="center"/>
      <protection/>
    </xf>
    <xf numFmtId="0" fontId="54" fillId="0" borderId="0" xfId="1279" applyFont="1" applyFill="1" applyBorder="1" applyAlignment="1">
      <alignment horizontal="center" vertical="center"/>
      <protection/>
    </xf>
    <xf numFmtId="0" fontId="165" fillId="0" borderId="0" xfId="1279" applyFont="1" applyFill="1" applyBorder="1" applyAlignment="1">
      <alignment horizontal="center" vertical="center"/>
      <protection/>
    </xf>
    <xf numFmtId="0" fontId="54" fillId="0" borderId="0" xfId="1279" applyFont="1" applyFill="1" applyBorder="1" applyAlignment="1">
      <alignment horizontal="right" vertical="center"/>
      <protection/>
    </xf>
    <xf numFmtId="0" fontId="54" fillId="0" borderId="0" xfId="1279" applyFont="1" applyFill="1" applyBorder="1" applyAlignment="1">
      <alignment/>
      <protection/>
    </xf>
    <xf numFmtId="0" fontId="54" fillId="0" borderId="0" xfId="1279" applyFont="1" applyFill="1" applyAlignment="1">
      <alignment/>
      <protection/>
    </xf>
    <xf numFmtId="0" fontId="54" fillId="0" borderId="0" xfId="1273" applyFont="1" applyFill="1" applyBorder="1" applyAlignment="1">
      <alignment vertical="center"/>
      <protection/>
    </xf>
    <xf numFmtId="0" fontId="54" fillId="0" borderId="0" xfId="1273" applyFont="1" applyFill="1" applyBorder="1" applyAlignment="1">
      <alignment horizontal="right" vertical="center"/>
      <protection/>
    </xf>
    <xf numFmtId="0" fontId="54" fillId="0" borderId="0" xfId="1273" applyFont="1" applyFill="1" applyAlignment="1">
      <alignment vertical="center"/>
      <protection/>
    </xf>
    <xf numFmtId="0" fontId="20" fillId="0" borderId="0" xfId="1273" applyFont="1" applyFill="1" applyAlignment="1">
      <alignment vertical="center"/>
      <protection/>
    </xf>
    <xf numFmtId="0" fontId="20" fillId="0" borderId="0" xfId="1273" applyFont="1" applyFill="1" applyAlignment="1">
      <alignment horizontal="right" vertical="center"/>
      <protection/>
    </xf>
    <xf numFmtId="0" fontId="153" fillId="0" borderId="20" xfId="1129" applyNumberFormat="1" applyFont="1" applyFill="1" applyBorder="1" applyAlignment="1" quotePrefix="1">
      <alignment horizontal="center" vertical="center" wrapText="1"/>
    </xf>
    <xf numFmtId="178" fontId="153" fillId="0" borderId="0" xfId="1129" applyNumberFormat="1" applyFont="1" applyFill="1" applyAlignment="1">
      <alignment horizontal="right" vertical="center"/>
    </xf>
    <xf numFmtId="195" fontId="153" fillId="0" borderId="0" xfId="1129" applyNumberFormat="1" applyFont="1" applyFill="1" applyAlignment="1">
      <alignment horizontal="right" vertical="center"/>
    </xf>
    <xf numFmtId="178" fontId="153" fillId="0" borderId="20" xfId="1129" applyNumberFormat="1" applyFont="1" applyFill="1" applyBorder="1" applyAlignment="1">
      <alignment horizontal="right" vertical="center"/>
    </xf>
    <xf numFmtId="0" fontId="153" fillId="0" borderId="0" xfId="1129" applyNumberFormat="1" applyFont="1" applyFill="1" applyBorder="1" applyAlignment="1" quotePrefix="1">
      <alignment horizontal="center" vertical="center"/>
    </xf>
    <xf numFmtId="0" fontId="54" fillId="0" borderId="0" xfId="1133" applyFont="1" applyFill="1" applyAlignment="1">
      <alignment vertical="center"/>
      <protection/>
    </xf>
    <xf numFmtId="0" fontId="54" fillId="0" borderId="0" xfId="1133" applyFont="1" applyFill="1" applyBorder="1" applyAlignment="1">
      <alignment vertical="center"/>
      <protection/>
    </xf>
    <xf numFmtId="176" fontId="54" fillId="0" borderId="0" xfId="1133" applyNumberFormat="1" applyFont="1" applyFill="1" applyBorder="1" applyAlignment="1">
      <alignment vertical="center"/>
      <protection/>
    </xf>
    <xf numFmtId="0" fontId="54" fillId="0" borderId="0" xfId="1133" applyFont="1" applyFill="1" applyBorder="1" applyAlignment="1">
      <alignment horizontal="right" vertical="center"/>
      <protection/>
    </xf>
    <xf numFmtId="0" fontId="8" fillId="0" borderId="0" xfId="1278" applyFont="1" applyFill="1" applyAlignment="1">
      <alignment horizontal="left" vertical="center"/>
      <protection/>
    </xf>
    <xf numFmtId="0" fontId="20" fillId="0" borderId="0" xfId="897" applyNumberFormat="1" applyFont="1" applyFill="1" applyAlignment="1">
      <alignment vertical="center"/>
    </xf>
    <xf numFmtId="176" fontId="20" fillId="0" borderId="0" xfId="1133" applyNumberFormat="1" applyFont="1" applyFill="1" applyAlignment="1">
      <alignment vertical="center"/>
      <protection/>
    </xf>
    <xf numFmtId="0" fontId="20" fillId="0" borderId="0" xfId="1133" applyFont="1" applyFill="1" applyAlignment="1">
      <alignment horizontal="right" vertical="center"/>
      <protection/>
    </xf>
    <xf numFmtId="0" fontId="153" fillId="0" borderId="20" xfId="1133" applyNumberFormat="1" applyFont="1" applyFill="1" applyBorder="1" applyAlignment="1" quotePrefix="1">
      <alignment horizontal="center" vertical="center"/>
      <protection/>
    </xf>
    <xf numFmtId="0" fontId="153" fillId="0" borderId="2" xfId="1133" applyNumberFormat="1" applyFont="1" applyFill="1" applyBorder="1" applyAlignment="1">
      <alignment horizontal="center" vertical="center"/>
      <protection/>
    </xf>
    <xf numFmtId="0" fontId="8" fillId="0" borderId="20" xfId="1274" applyFont="1" applyFill="1" applyBorder="1" applyAlignment="1">
      <alignment horizontal="left" vertical="center"/>
      <protection/>
    </xf>
    <xf numFmtId="0" fontId="8" fillId="0" borderId="0" xfId="1284" applyFont="1" applyFill="1" applyBorder="1" applyAlignment="1">
      <alignment horizontal="left" vertical="center"/>
    </xf>
    <xf numFmtId="0" fontId="20" fillId="0" borderId="0" xfId="1274" applyFont="1" applyFill="1" applyAlignment="1">
      <alignment vertical="center"/>
      <protection/>
    </xf>
    <xf numFmtId="0" fontId="20" fillId="0" borderId="0" xfId="1274" applyFont="1" applyFill="1" applyAlignment="1">
      <alignment horizontal="right" vertical="center"/>
      <protection/>
    </xf>
    <xf numFmtId="0" fontId="20" fillId="0" borderId="0" xfId="1274" applyFont="1" applyFill="1" applyBorder="1" applyAlignment="1">
      <alignment vertical="center"/>
      <protection/>
    </xf>
    <xf numFmtId="0" fontId="54" fillId="0" borderId="0" xfId="1274" applyFont="1" applyFill="1" applyBorder="1" applyAlignment="1">
      <alignment vertical="center"/>
      <protection/>
    </xf>
    <xf numFmtId="0" fontId="54" fillId="0" borderId="0" xfId="1274" applyFont="1" applyFill="1" applyBorder="1" applyAlignment="1">
      <alignment horizontal="centerContinuous" vertical="center"/>
      <protection/>
    </xf>
    <xf numFmtId="0" fontId="54" fillId="0" borderId="0" xfId="1274" applyFont="1" applyFill="1" applyBorder="1" applyAlignment="1">
      <alignment horizontal="right" vertical="center"/>
      <protection/>
    </xf>
    <xf numFmtId="0" fontId="53" fillId="0" borderId="2" xfId="1181" applyNumberFormat="1" applyFont="1" applyFill="1" applyBorder="1" applyAlignment="1">
      <alignment horizontal="right" vertical="center" shrinkToFit="1"/>
      <protection/>
    </xf>
    <xf numFmtId="0" fontId="154" fillId="0" borderId="20" xfId="1181" applyNumberFormat="1" applyFont="1" applyFill="1" applyBorder="1" applyAlignment="1" quotePrefix="1">
      <alignment horizontal="center" vertical="center"/>
      <protection/>
    </xf>
    <xf numFmtId="178" fontId="154" fillId="0" borderId="0" xfId="1181" applyNumberFormat="1" applyFont="1" applyFill="1" applyBorder="1" applyAlignment="1" applyProtection="1">
      <alignment vertical="center"/>
      <protection locked="0"/>
    </xf>
    <xf numFmtId="0" fontId="154" fillId="0" borderId="2" xfId="1181" applyFont="1" applyFill="1" applyBorder="1" applyAlignment="1" quotePrefix="1">
      <alignment horizontal="center" vertical="center"/>
      <protection/>
    </xf>
    <xf numFmtId="0" fontId="53" fillId="0" borderId="0" xfId="1181" applyFont="1" applyFill="1" applyBorder="1" applyAlignment="1">
      <alignment vertical="center"/>
      <protection/>
    </xf>
    <xf numFmtId="0" fontId="60" fillId="0" borderId="0" xfId="1181" applyFont="1" applyFill="1" applyBorder="1" applyAlignment="1">
      <alignment vertical="center" shrinkToFit="1"/>
      <protection/>
    </xf>
    <xf numFmtId="0" fontId="60" fillId="0" borderId="0" xfId="1181" applyFont="1" applyFill="1" applyBorder="1" applyAlignment="1">
      <alignment vertical="center"/>
      <protection/>
    </xf>
    <xf numFmtId="0" fontId="60" fillId="0" borderId="0" xfId="1270" applyFont="1" applyFill="1" applyBorder="1" applyAlignment="1">
      <alignment vertical="center"/>
      <protection/>
    </xf>
    <xf numFmtId="178" fontId="60" fillId="0" borderId="0" xfId="0" applyNumberFormat="1" applyFont="1" applyFill="1" applyBorder="1" applyAlignment="1">
      <alignment vertical="center"/>
    </xf>
    <xf numFmtId="178" fontId="60" fillId="0" borderId="20" xfId="0" applyNumberFormat="1" applyFont="1" applyFill="1" applyBorder="1" applyAlignment="1">
      <alignment vertical="center"/>
    </xf>
    <xf numFmtId="0" fontId="154" fillId="0" borderId="31" xfId="1181" applyFont="1" applyFill="1" applyBorder="1" applyAlignment="1" quotePrefix="1">
      <alignment horizontal="center" vertical="center"/>
      <protection/>
    </xf>
    <xf numFmtId="179" fontId="154" fillId="0" borderId="12" xfId="1181" applyNumberFormat="1" applyFont="1" applyFill="1" applyBorder="1" applyAlignment="1" applyProtection="1">
      <alignment horizontal="right" vertical="center"/>
      <protection locked="0"/>
    </xf>
    <xf numFmtId="179" fontId="154" fillId="0" borderId="31" xfId="1181" applyNumberFormat="1" applyFont="1" applyFill="1" applyBorder="1" applyAlignment="1" applyProtection="1">
      <alignment horizontal="right" vertical="center"/>
      <protection locked="0"/>
    </xf>
    <xf numFmtId="0" fontId="154" fillId="0" borderId="12" xfId="1181" applyFont="1" applyFill="1" applyBorder="1" applyAlignment="1" quotePrefix="1">
      <alignment horizontal="center" vertical="center"/>
      <protection/>
    </xf>
    <xf numFmtId="41" fontId="154" fillId="0" borderId="0" xfId="962" applyNumberFormat="1" applyFont="1" applyFill="1" applyBorder="1" applyAlignment="1" applyProtection="1">
      <alignment horizontal="right" vertical="center" wrapText="1"/>
      <protection locked="0"/>
    </xf>
    <xf numFmtId="41" fontId="153" fillId="0" borderId="0" xfId="1181" applyNumberFormat="1" applyFont="1" applyFill="1" applyBorder="1" applyAlignment="1">
      <alignment horizontal="right" vertical="center" wrapText="1"/>
      <protection/>
    </xf>
    <xf numFmtId="41" fontId="153" fillId="0" borderId="0" xfId="1181" applyNumberFormat="1" applyFont="1" applyFill="1" applyBorder="1" applyAlignment="1">
      <alignment vertical="center" wrapText="1"/>
      <protection/>
    </xf>
    <xf numFmtId="185" fontId="153" fillId="0" borderId="20" xfId="0" applyNumberFormat="1" applyFont="1" applyFill="1" applyBorder="1" applyAlignment="1" applyProtection="1">
      <alignment horizontal="right" vertical="center"/>
      <protection locked="0"/>
    </xf>
    <xf numFmtId="41" fontId="156" fillId="0" borderId="0" xfId="1253" applyNumberFormat="1" applyFont="1" applyFill="1" applyBorder="1" applyAlignment="1" applyProtection="1">
      <alignment vertical="center"/>
      <protection locked="0"/>
    </xf>
    <xf numFmtId="182" fontId="156" fillId="0" borderId="39" xfId="1266" applyFont="1" applyFill="1" applyBorder="1" applyAlignment="1" applyProtection="1">
      <alignment horizontal="center" vertical="center"/>
      <protection locked="0"/>
    </xf>
    <xf numFmtId="41" fontId="153" fillId="0" borderId="20" xfId="1253" applyNumberFormat="1" applyFont="1" applyFill="1" applyBorder="1" applyAlignment="1" applyProtection="1">
      <alignment horizontal="right" vertical="center"/>
      <protection locked="0"/>
    </xf>
    <xf numFmtId="41" fontId="153" fillId="0" borderId="31" xfId="1253" applyNumberFormat="1" applyFont="1" applyFill="1" applyBorder="1" applyAlignment="1" applyProtection="1">
      <alignment horizontal="right" vertical="center"/>
      <protection locked="0"/>
    </xf>
    <xf numFmtId="0" fontId="153" fillId="0" borderId="2" xfId="1129" applyNumberFormat="1" applyFont="1" applyFill="1" applyBorder="1" applyAlignment="1" quotePrefix="1">
      <alignment horizontal="center" vertical="center"/>
    </xf>
    <xf numFmtId="41" fontId="166" fillId="0" borderId="0" xfId="1134" applyNumberFormat="1" applyFont="1" applyFill="1" applyBorder="1" applyAlignment="1">
      <alignment horizontal="right" vertical="center"/>
      <protection/>
    </xf>
    <xf numFmtId="0" fontId="153" fillId="0" borderId="2" xfId="0" applyFont="1" applyFill="1" applyBorder="1" applyAlignment="1">
      <alignment horizontal="center" vertical="center"/>
    </xf>
    <xf numFmtId="0" fontId="153" fillId="0" borderId="24" xfId="1285" applyFont="1" applyFill="1" applyBorder="1" applyAlignment="1">
      <alignment horizontal="center" vertical="center"/>
      <protection/>
    </xf>
    <xf numFmtId="0" fontId="153" fillId="0" borderId="27" xfId="1147" applyNumberFormat="1" applyFont="1" applyFill="1" applyBorder="1" applyAlignment="1">
      <alignment horizontal="center" vertical="center" wrapText="1"/>
      <protection/>
    </xf>
    <xf numFmtId="0" fontId="153" fillId="30" borderId="27" xfId="1147" applyNumberFormat="1" applyFont="1" applyFill="1" applyBorder="1" applyAlignment="1">
      <alignment horizontal="center" vertical="center" wrapText="1"/>
      <protection/>
    </xf>
    <xf numFmtId="0" fontId="153" fillId="0" borderId="24" xfId="1273" applyFont="1" applyFill="1" applyBorder="1" applyAlignment="1">
      <alignment horizontal="center" vertical="center"/>
      <protection/>
    </xf>
    <xf numFmtId="0" fontId="153" fillId="0" borderId="26" xfId="1273" applyFont="1" applyFill="1" applyBorder="1" applyAlignment="1">
      <alignment horizontal="center" vertical="center"/>
      <protection/>
    </xf>
    <xf numFmtId="0" fontId="117" fillId="0" borderId="12" xfId="1253" applyFont="1" applyFill="1" applyBorder="1" applyAlignment="1" applyProtection="1">
      <alignment horizontal="distributed" vertical="distributed" shrinkToFit="1"/>
      <protection locked="0"/>
    </xf>
    <xf numFmtId="41" fontId="153" fillId="0" borderId="26" xfId="1285" applyNumberFormat="1" applyFont="1" applyFill="1" applyBorder="1" applyAlignment="1">
      <alignment horizontal="center" vertical="center" shrinkToFit="1"/>
      <protection/>
    </xf>
    <xf numFmtId="41" fontId="153" fillId="0" borderId="24" xfId="1285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8" fillId="0" borderId="0" xfId="1260" applyFont="1" applyFill="1" applyAlignment="1">
      <alignment horizontal="left" vertical="top"/>
      <protection/>
    </xf>
    <xf numFmtId="0" fontId="8" fillId="0" borderId="0" xfId="1260" applyFont="1" applyFill="1" applyBorder="1" applyAlignment="1">
      <alignment horizontal="center" vertical="center"/>
      <protection/>
    </xf>
    <xf numFmtId="0" fontId="8" fillId="0" borderId="0" xfId="1260" applyFont="1" applyFill="1" applyBorder="1" applyAlignment="1">
      <alignment horizontal="right" vertical="center"/>
      <protection/>
    </xf>
    <xf numFmtId="0" fontId="153" fillId="0" borderId="26" xfId="1280" applyFont="1" applyFill="1" applyBorder="1" applyAlignment="1">
      <alignment horizontal="center" vertical="center" wrapText="1" shrinkToFit="1"/>
      <protection/>
    </xf>
    <xf numFmtId="0" fontId="108" fillId="30" borderId="10" xfId="1147" applyNumberFormat="1" applyFont="1" applyFill="1" applyBorder="1" applyAlignment="1">
      <alignment horizontal="center" vertical="center" wrapText="1"/>
      <protection/>
    </xf>
    <xf numFmtId="0" fontId="53" fillId="0" borderId="0" xfId="1274" applyFont="1" applyFill="1" applyBorder="1" applyAlignment="1">
      <alignment horizontal="center" vertical="center"/>
      <protection/>
    </xf>
    <xf numFmtId="0" fontId="53" fillId="0" borderId="0" xfId="1274" applyFont="1" applyFill="1" applyBorder="1" applyAlignment="1">
      <alignment vertical="center" shrinkToFit="1"/>
      <protection/>
    </xf>
    <xf numFmtId="41" fontId="53" fillId="0" borderId="12" xfId="1181" applyNumberFormat="1" applyFont="1" applyFill="1" applyBorder="1" applyAlignment="1" applyProtection="1">
      <alignment horizontal="right" vertical="center" wrapText="1"/>
      <protection locked="0"/>
    </xf>
    <xf numFmtId="41" fontId="53" fillId="0" borderId="12" xfId="1181" applyNumberFormat="1" applyFont="1" applyFill="1" applyBorder="1" applyAlignment="1">
      <alignment horizontal="right" vertical="center" wrapText="1"/>
      <protection/>
    </xf>
    <xf numFmtId="41" fontId="153" fillId="0" borderId="12" xfId="1181" applyNumberFormat="1" applyFont="1" applyFill="1" applyBorder="1" applyAlignment="1">
      <alignment horizontal="right" vertical="center" wrapText="1"/>
      <protection/>
    </xf>
    <xf numFmtId="41" fontId="153" fillId="0" borderId="12" xfId="1181" applyNumberFormat="1" applyFont="1" applyFill="1" applyBorder="1" applyAlignment="1">
      <alignment vertical="center" wrapText="1"/>
      <protection/>
    </xf>
    <xf numFmtId="0" fontId="53" fillId="0" borderId="32" xfId="1181" applyNumberFormat="1" applyFont="1" applyFill="1" applyBorder="1" applyAlignment="1">
      <alignment horizontal="right" vertical="center" shrinkToFit="1"/>
      <protection/>
    </xf>
    <xf numFmtId="195" fontId="154" fillId="0" borderId="0" xfId="1130" applyNumberFormat="1" applyFont="1" applyFill="1" applyBorder="1" applyAlignment="1">
      <alignment horizontal="right" vertical="center"/>
      <protection/>
    </xf>
    <xf numFmtId="0" fontId="167" fillId="0" borderId="0" xfId="0" applyNumberFormat="1" applyFont="1" applyFill="1" applyBorder="1" applyAlignment="1">
      <alignment vertical="center"/>
    </xf>
    <xf numFmtId="0" fontId="168" fillId="0" borderId="0" xfId="1167" applyNumberFormat="1" applyFont="1" applyFill="1">
      <alignment/>
      <protection/>
    </xf>
    <xf numFmtId="0" fontId="169" fillId="0" borderId="0" xfId="1167" applyNumberFormat="1" applyFont="1" applyFill="1">
      <alignment/>
      <protection/>
    </xf>
    <xf numFmtId="0" fontId="169" fillId="0" borderId="24" xfId="0" applyNumberFormat="1" applyFont="1" applyFill="1" applyBorder="1" applyAlignment="1">
      <alignment horizontal="center" vertical="center" wrapText="1"/>
    </xf>
    <xf numFmtId="0" fontId="166" fillId="0" borderId="42" xfId="0" applyNumberFormat="1" applyFont="1" applyFill="1" applyBorder="1" applyAlignment="1">
      <alignment horizontal="center" vertical="center" wrapText="1"/>
    </xf>
    <xf numFmtId="41" fontId="169" fillId="0" borderId="2" xfId="916" applyFont="1" applyFill="1" applyBorder="1" applyAlignment="1">
      <alignment horizontal="center" vertical="center" wrapText="1"/>
    </xf>
    <xf numFmtId="41" fontId="169" fillId="0" borderId="0" xfId="916" applyFont="1" applyFill="1" applyBorder="1" applyAlignment="1">
      <alignment horizontal="center" vertical="center" wrapText="1"/>
    </xf>
    <xf numFmtId="41" fontId="166" fillId="0" borderId="32" xfId="916" applyFont="1" applyFill="1" applyBorder="1" applyAlignment="1">
      <alignment vertical="center"/>
    </xf>
    <xf numFmtId="0" fontId="53" fillId="0" borderId="25" xfId="1133" applyNumberFormat="1" applyFont="1" applyFill="1" applyBorder="1" applyAlignment="1" quotePrefix="1">
      <alignment horizontal="center" vertical="center"/>
      <protection/>
    </xf>
    <xf numFmtId="0" fontId="53" fillId="0" borderId="24" xfId="1133" applyNumberFormat="1" applyFont="1" applyFill="1" applyBorder="1" applyAlignment="1" quotePrefix="1">
      <alignment horizontal="center" vertical="center"/>
      <protection/>
    </xf>
    <xf numFmtId="41" fontId="153" fillId="0" borderId="23" xfId="916" applyFont="1" applyFill="1" applyBorder="1" applyAlignment="1">
      <alignment vertical="center"/>
    </xf>
    <xf numFmtId="41" fontId="153" fillId="0" borderId="43" xfId="916" applyFont="1" applyFill="1" applyBorder="1" applyAlignment="1">
      <alignment vertical="center"/>
    </xf>
    <xf numFmtId="41" fontId="153" fillId="0" borderId="43" xfId="916" applyFont="1" applyFill="1" applyBorder="1" applyAlignment="1">
      <alignment horizontal="right" vertical="center"/>
    </xf>
    <xf numFmtId="41" fontId="153" fillId="0" borderId="43" xfId="916" applyFont="1" applyFill="1" applyBorder="1" applyAlignment="1">
      <alignment horizontal="center" vertical="center" wrapText="1"/>
    </xf>
    <xf numFmtId="41" fontId="153" fillId="0" borderId="29" xfId="916" applyFont="1" applyFill="1" applyBorder="1" applyAlignment="1">
      <alignment horizontal="center" vertical="center" wrapText="1"/>
    </xf>
    <xf numFmtId="41" fontId="153" fillId="0" borderId="2" xfId="916" applyFont="1" applyFill="1" applyBorder="1" applyAlignment="1">
      <alignment vertical="center"/>
    </xf>
    <xf numFmtId="41" fontId="153" fillId="0" borderId="0" xfId="916" applyFont="1" applyFill="1" applyBorder="1" applyAlignment="1">
      <alignment vertical="center"/>
    </xf>
    <xf numFmtId="41" fontId="153" fillId="0" borderId="0" xfId="916" applyFont="1" applyFill="1" applyBorder="1" applyAlignment="1">
      <alignment horizontal="right" vertical="center"/>
    </xf>
    <xf numFmtId="41" fontId="153" fillId="0" borderId="0" xfId="916" applyFont="1" applyFill="1" applyBorder="1" applyAlignment="1">
      <alignment horizontal="center" vertical="center" wrapText="1"/>
    </xf>
    <xf numFmtId="41" fontId="153" fillId="0" borderId="20" xfId="916" applyFont="1" applyFill="1" applyBorder="1" applyAlignment="1">
      <alignment horizontal="center" vertical="center" wrapText="1"/>
    </xf>
    <xf numFmtId="0" fontId="169" fillId="0" borderId="0" xfId="1167" applyNumberFormat="1" applyFont="1" applyFill="1" applyAlignment="1">
      <alignment horizontal="right"/>
      <protection/>
    </xf>
    <xf numFmtId="41" fontId="169" fillId="0" borderId="0" xfId="916" applyFont="1" applyFill="1" applyBorder="1" applyAlignment="1">
      <alignment horizontal="right" vertical="center" wrapText="1"/>
    </xf>
    <xf numFmtId="41" fontId="166" fillId="0" borderId="12" xfId="916" applyFont="1" applyFill="1" applyBorder="1" applyAlignment="1">
      <alignment vertical="center" wrapText="1"/>
    </xf>
    <xf numFmtId="41" fontId="166" fillId="0" borderId="31" xfId="916" applyFont="1" applyFill="1" applyBorder="1" applyAlignment="1">
      <alignment vertical="center" wrapText="1"/>
    </xf>
    <xf numFmtId="41" fontId="166" fillId="0" borderId="32" xfId="916" applyFont="1" applyFill="1" applyBorder="1" applyAlignment="1">
      <alignment vertical="center" wrapText="1"/>
    </xf>
    <xf numFmtId="0" fontId="170" fillId="0" borderId="0" xfId="0" applyNumberFormat="1" applyFont="1" applyFill="1" applyBorder="1" applyAlignment="1">
      <alignment horizontal="left" vertical="center" wrapText="1"/>
    </xf>
    <xf numFmtId="41" fontId="170" fillId="0" borderId="0" xfId="916" applyFont="1" applyFill="1" applyBorder="1" applyAlignment="1">
      <alignment horizontal="left" vertical="center"/>
    </xf>
    <xf numFmtId="41" fontId="170" fillId="0" borderId="0" xfId="916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170" fillId="0" borderId="0" xfId="1273" applyFont="1" applyFill="1" applyAlignment="1">
      <alignment/>
      <protection/>
    </xf>
    <xf numFmtId="0" fontId="153" fillId="0" borderId="22" xfId="1275" applyFont="1" applyFill="1" applyBorder="1" applyAlignment="1">
      <alignment horizontal="center" vertical="center" shrinkToFit="1"/>
      <protection/>
    </xf>
    <xf numFmtId="0" fontId="153" fillId="0" borderId="30" xfId="1275" applyFont="1" applyFill="1" applyBorder="1" applyAlignment="1">
      <alignment horizontal="center" vertical="center" shrinkToFit="1"/>
      <protection/>
    </xf>
    <xf numFmtId="0" fontId="153" fillId="0" borderId="24" xfId="1275" applyFont="1" applyFill="1" applyBorder="1" applyAlignment="1">
      <alignment horizontal="center" vertical="center" shrinkToFit="1"/>
      <protection/>
    </xf>
    <xf numFmtId="0" fontId="153" fillId="0" borderId="26" xfId="1275" applyFont="1" applyFill="1" applyBorder="1" applyAlignment="1">
      <alignment horizontal="center" vertical="center" shrinkToFit="1"/>
      <protection/>
    </xf>
    <xf numFmtId="0" fontId="20" fillId="0" borderId="0" xfId="898" applyNumberFormat="1" applyFont="1" applyFill="1" applyAlignment="1" applyProtection="1">
      <alignment vertical="center"/>
      <protection/>
    </xf>
    <xf numFmtId="0" fontId="20" fillId="0" borderId="0" xfId="0" applyFont="1" applyFill="1" applyAlignment="1">
      <alignment/>
    </xf>
    <xf numFmtId="0" fontId="20" fillId="0" borderId="0" xfId="1133" applyFont="1" applyFill="1" applyAlignment="1">
      <alignment vertical="center"/>
      <protection/>
    </xf>
    <xf numFmtId="0" fontId="108" fillId="0" borderId="37" xfId="1275" applyFont="1" applyFill="1" applyBorder="1" applyAlignment="1">
      <alignment horizontal="centerContinuous" vertical="center" shrinkToFit="1"/>
      <protection/>
    </xf>
    <xf numFmtId="0" fontId="153" fillId="0" borderId="37" xfId="1275" applyFont="1" applyFill="1" applyBorder="1" applyAlignment="1">
      <alignment horizontal="centerContinuous" vertical="center" shrinkToFit="1"/>
      <protection/>
    </xf>
    <xf numFmtId="0" fontId="153" fillId="0" borderId="35" xfId="1275" applyFont="1" applyFill="1" applyBorder="1" applyAlignment="1">
      <alignment horizontal="centerContinuous" vertical="center" shrinkToFit="1"/>
      <protection/>
    </xf>
    <xf numFmtId="0" fontId="153" fillId="0" borderId="39" xfId="1275" applyFont="1" applyFill="1" applyBorder="1" applyAlignment="1">
      <alignment horizontal="centerContinuous" vertical="center" shrinkToFit="1"/>
      <protection/>
    </xf>
    <xf numFmtId="0" fontId="153" fillId="0" borderId="33" xfId="1275" applyFont="1" applyFill="1" applyBorder="1" applyAlignment="1">
      <alignment horizontal="centerContinuous" vertical="center" shrinkToFit="1"/>
      <protection/>
    </xf>
    <xf numFmtId="0" fontId="154" fillId="0" borderId="31" xfId="1275" applyFont="1" applyFill="1" applyBorder="1" applyAlignment="1" quotePrefix="1">
      <alignment horizontal="center" vertical="center"/>
      <protection/>
    </xf>
    <xf numFmtId="41" fontId="154" fillId="0" borderId="32" xfId="0" applyNumberFormat="1" applyFont="1" applyFill="1" applyBorder="1" applyAlignment="1" applyProtection="1">
      <alignment horizontal="right" vertical="center"/>
      <protection locked="0"/>
    </xf>
    <xf numFmtId="41" fontId="154" fillId="0" borderId="12" xfId="0" applyNumberFormat="1" applyFont="1" applyFill="1" applyBorder="1" applyAlignment="1">
      <alignment horizontal="right" vertical="center"/>
    </xf>
    <xf numFmtId="41" fontId="154" fillId="0" borderId="31" xfId="0" applyNumberFormat="1" applyFont="1" applyFill="1" applyBorder="1" applyAlignment="1">
      <alignment horizontal="right" vertical="center"/>
    </xf>
    <xf numFmtId="0" fontId="154" fillId="0" borderId="32" xfId="1275" applyFont="1" applyFill="1" applyBorder="1" applyAlignment="1" quotePrefix="1">
      <alignment horizontal="centerContinuous" vertical="center"/>
      <protection/>
    </xf>
    <xf numFmtId="0" fontId="154" fillId="0" borderId="2" xfId="1253" applyFont="1" applyFill="1" applyBorder="1" applyAlignment="1" applyProtection="1">
      <alignment horizontal="left" vertical="center" wrapText="1"/>
      <protection locked="0"/>
    </xf>
    <xf numFmtId="0" fontId="154" fillId="0" borderId="2" xfId="1253" applyFont="1" applyFill="1" applyBorder="1" applyAlignment="1" applyProtection="1">
      <alignment horizontal="left" vertical="center" wrapText="1" shrinkToFit="1"/>
      <protection locked="0"/>
    </xf>
    <xf numFmtId="0" fontId="154" fillId="0" borderId="2" xfId="1253" applyFont="1" applyFill="1" applyBorder="1" applyAlignment="1" applyProtection="1">
      <alignment horizontal="left" vertical="center"/>
      <protection locked="0"/>
    </xf>
    <xf numFmtId="0" fontId="154" fillId="0" borderId="32" xfId="1253" applyFont="1" applyFill="1" applyBorder="1" applyAlignment="1" applyProtection="1">
      <alignment horizontal="left" vertical="center" wrapText="1"/>
      <protection locked="0"/>
    </xf>
    <xf numFmtId="0" fontId="153" fillId="0" borderId="20" xfId="0" applyNumberFormat="1" applyFont="1" applyFill="1" applyBorder="1" applyAlignment="1">
      <alignment horizontal="center" vertical="center"/>
    </xf>
    <xf numFmtId="41" fontId="153" fillId="0" borderId="2" xfId="0" applyNumberFormat="1" applyFont="1" applyFill="1" applyBorder="1" applyAlignment="1">
      <alignment horizontal="center" vertical="center"/>
    </xf>
    <xf numFmtId="41" fontId="153" fillId="0" borderId="0" xfId="1136" applyNumberFormat="1" applyFont="1" applyFill="1" applyBorder="1" applyAlignment="1">
      <alignment horizontal="center" vertical="center"/>
    </xf>
    <xf numFmtId="41" fontId="153" fillId="0" borderId="0" xfId="1137" applyNumberFormat="1" applyFont="1" applyFill="1" applyBorder="1" applyAlignment="1">
      <alignment horizontal="center" vertical="center"/>
      <protection/>
    </xf>
    <xf numFmtId="41" fontId="153" fillId="0" borderId="0" xfId="1136" applyNumberFormat="1" applyFont="1" applyFill="1" applyBorder="1" applyAlignment="1">
      <alignment horizontal="right" vertical="center"/>
    </xf>
    <xf numFmtId="41" fontId="153" fillId="0" borderId="20" xfId="1136" applyNumberFormat="1" applyFont="1" applyFill="1" applyBorder="1" applyAlignment="1">
      <alignment horizontal="center" vertical="center"/>
    </xf>
    <xf numFmtId="0" fontId="153" fillId="0" borderId="0" xfId="0" applyNumberFormat="1" applyFont="1" applyFill="1" applyBorder="1" applyAlignment="1">
      <alignment horizontal="center" vertical="center"/>
    </xf>
    <xf numFmtId="0" fontId="154" fillId="0" borderId="31" xfId="0" applyNumberFormat="1" applyFont="1" applyFill="1" applyBorder="1" applyAlignment="1">
      <alignment horizontal="center" vertical="center"/>
    </xf>
    <xf numFmtId="41" fontId="154" fillId="0" borderId="32" xfId="0" applyNumberFormat="1" applyFont="1" applyFill="1" applyBorder="1" applyAlignment="1">
      <alignment horizontal="center" vertical="center"/>
    </xf>
    <xf numFmtId="41" fontId="154" fillId="0" borderId="12" xfId="1136" applyNumberFormat="1" applyFont="1" applyFill="1" applyBorder="1" applyAlignment="1">
      <alignment horizontal="center" vertical="center"/>
    </xf>
    <xf numFmtId="41" fontId="153" fillId="0" borderId="12" xfId="1137" applyNumberFormat="1" applyFont="1" applyFill="1" applyBorder="1" applyAlignment="1">
      <alignment horizontal="center" vertical="center"/>
      <protection/>
    </xf>
    <xf numFmtId="41" fontId="166" fillId="0" borderId="12" xfId="1137" applyNumberFormat="1" applyFont="1" applyFill="1" applyBorder="1" applyAlignment="1">
      <alignment horizontal="center" vertical="center"/>
      <protection/>
    </xf>
    <xf numFmtId="41" fontId="154" fillId="0" borderId="12" xfId="1142" applyNumberFormat="1" applyFont="1" applyFill="1" applyBorder="1" applyAlignment="1">
      <alignment horizontal="center" vertical="center"/>
    </xf>
    <xf numFmtId="41" fontId="153" fillId="0" borderId="12" xfId="1136" applyNumberFormat="1" applyFont="1" applyFill="1" applyBorder="1" applyAlignment="1">
      <alignment horizontal="right" vertical="center"/>
    </xf>
    <xf numFmtId="41" fontId="154" fillId="0" borderId="12" xfId="1137" applyNumberFormat="1" applyFont="1" applyFill="1" applyBorder="1" applyAlignment="1">
      <alignment horizontal="center" vertical="center"/>
      <protection/>
    </xf>
    <xf numFmtId="41" fontId="154" fillId="0" borderId="31" xfId="1137" applyNumberFormat="1" applyFont="1" applyFill="1" applyBorder="1" applyAlignment="1">
      <alignment horizontal="center" vertical="center"/>
      <protection/>
    </xf>
    <xf numFmtId="0" fontId="154" fillId="0" borderId="12" xfId="0" applyNumberFormat="1" applyFont="1" applyFill="1" applyBorder="1" applyAlignment="1">
      <alignment horizontal="center" vertical="center"/>
    </xf>
    <xf numFmtId="0" fontId="152" fillId="0" borderId="0" xfId="1261" applyNumberFormat="1" applyFont="1" applyFill="1" applyBorder="1" applyAlignment="1">
      <alignment horizontal="center" vertical="center" wrapText="1"/>
      <protection/>
    </xf>
    <xf numFmtId="0" fontId="152" fillId="0" borderId="20" xfId="1261" applyNumberFormat="1" applyFont="1" applyFill="1" applyBorder="1" applyAlignment="1">
      <alignment horizontal="center" vertical="center" wrapText="1"/>
      <protection/>
    </xf>
    <xf numFmtId="0" fontId="171" fillId="0" borderId="0" xfId="1261" applyNumberFormat="1" applyFont="1" applyFill="1" applyBorder="1" applyAlignment="1">
      <alignment horizontal="center" vertical="center" wrapText="1"/>
      <protection/>
    </xf>
    <xf numFmtId="0" fontId="171" fillId="0" borderId="20" xfId="1261" applyNumberFormat="1" applyFont="1" applyFill="1" applyBorder="1" applyAlignment="1">
      <alignment horizontal="center" vertical="center" wrapText="1"/>
      <protection/>
    </xf>
    <xf numFmtId="0" fontId="152" fillId="0" borderId="0" xfId="1261" applyNumberFormat="1" applyFont="1" applyFill="1" applyBorder="1" applyAlignment="1" quotePrefix="1">
      <alignment horizontal="center" vertical="center" wrapText="1"/>
      <protection/>
    </xf>
    <xf numFmtId="0" fontId="152" fillId="0" borderId="20" xfId="1261" applyNumberFormat="1" applyFont="1" applyFill="1" applyBorder="1" applyAlignment="1" quotePrefix="1">
      <alignment horizontal="center" vertical="center" wrapText="1"/>
      <protection/>
    </xf>
    <xf numFmtId="0" fontId="155" fillId="0" borderId="0" xfId="1261" applyNumberFormat="1" applyFont="1" applyFill="1" applyBorder="1" applyAlignment="1" quotePrefix="1">
      <alignment horizontal="center" vertical="center" wrapText="1"/>
      <protection/>
    </xf>
    <xf numFmtId="0" fontId="155" fillId="0" borderId="20" xfId="1261" applyNumberFormat="1" applyFont="1" applyFill="1" applyBorder="1" applyAlignment="1" quotePrefix="1">
      <alignment horizontal="center" vertical="center" wrapText="1"/>
      <protection/>
    </xf>
    <xf numFmtId="0" fontId="11" fillId="0" borderId="0" xfId="1261" applyFont="1" applyFill="1" applyBorder="1" applyAlignment="1">
      <alignment horizontal="center" vertical="center" shrinkToFit="1"/>
      <protection/>
    </xf>
    <xf numFmtId="0" fontId="59" fillId="0" borderId="0" xfId="1261" applyFont="1" applyFill="1" applyAlignment="1">
      <alignment horizontal="center" vertical="center"/>
      <protection/>
    </xf>
    <xf numFmtId="0" fontId="59" fillId="0" borderId="0" xfId="1261" applyNumberFormat="1" applyFont="1" applyFill="1" applyAlignment="1">
      <alignment horizontal="center" vertical="center"/>
      <protection/>
    </xf>
    <xf numFmtId="0" fontId="152" fillId="0" borderId="34" xfId="1261" applyFont="1" applyFill="1" applyBorder="1" applyAlignment="1">
      <alignment horizontal="center" vertical="center" wrapText="1"/>
      <protection/>
    </xf>
    <xf numFmtId="0" fontId="152" fillId="0" borderId="22" xfId="1261" applyFont="1" applyFill="1" applyBorder="1" applyAlignment="1">
      <alignment horizontal="center" vertical="center" wrapText="1"/>
      <protection/>
    </xf>
    <xf numFmtId="0" fontId="115" fillId="0" borderId="34" xfId="1261" applyFont="1" applyFill="1" applyBorder="1" applyAlignment="1">
      <alignment horizontal="center" vertical="center" wrapText="1"/>
      <protection/>
    </xf>
    <xf numFmtId="0" fontId="20" fillId="0" borderId="0" xfId="1282" applyFont="1" applyFill="1" applyBorder="1" applyAlignment="1">
      <alignment horizontal="left" vertical="center"/>
      <protection/>
    </xf>
    <xf numFmtId="0" fontId="152" fillId="0" borderId="21" xfId="1261" applyNumberFormat="1" applyFont="1" applyFill="1" applyBorder="1" applyAlignment="1">
      <alignment horizontal="center" vertical="center"/>
      <protection/>
    </xf>
    <xf numFmtId="0" fontId="152" fillId="0" borderId="30" xfId="1261" applyNumberFormat="1" applyFont="1" applyFill="1" applyBorder="1" applyAlignment="1">
      <alignment horizontal="center" vertical="center"/>
      <protection/>
    </xf>
    <xf numFmtId="0" fontId="152" fillId="0" borderId="33" xfId="1261" applyFont="1" applyFill="1" applyBorder="1" applyAlignment="1">
      <alignment horizontal="center" vertical="center"/>
      <protection/>
    </xf>
    <xf numFmtId="0" fontId="152" fillId="0" borderId="35" xfId="1261" applyFont="1" applyFill="1" applyBorder="1" applyAlignment="1">
      <alignment horizontal="center" vertical="center"/>
      <protection/>
    </xf>
    <xf numFmtId="0" fontId="152" fillId="0" borderId="43" xfId="1261" applyNumberFormat="1" applyFont="1" applyFill="1" applyBorder="1" applyAlignment="1" quotePrefix="1">
      <alignment horizontal="center" vertical="center" wrapText="1"/>
      <protection/>
    </xf>
    <xf numFmtId="0" fontId="152" fillId="0" borderId="29" xfId="1261" applyNumberFormat="1" applyFont="1" applyFill="1" applyBorder="1" applyAlignment="1" quotePrefix="1">
      <alignment horizontal="center" vertical="center" wrapText="1"/>
      <protection/>
    </xf>
    <xf numFmtId="0" fontId="163" fillId="0" borderId="0" xfId="1282" applyFont="1" applyFill="1" applyBorder="1" applyAlignment="1">
      <alignment horizontal="left" vertical="center"/>
      <protection/>
    </xf>
    <xf numFmtId="0" fontId="172" fillId="0" borderId="0" xfId="1253" applyNumberFormat="1" applyFont="1" applyFill="1" applyAlignment="1" applyProtection="1">
      <alignment horizontal="center" vertical="center"/>
      <protection locked="0"/>
    </xf>
    <xf numFmtId="0" fontId="172" fillId="0" borderId="0" xfId="1253" applyFont="1" applyFill="1" applyAlignment="1" applyProtection="1">
      <alignment horizontal="center" vertical="center" shrinkToFit="1"/>
      <protection locked="0"/>
    </xf>
    <xf numFmtId="0" fontId="153" fillId="0" borderId="35" xfId="1253" applyNumberFormat="1" applyFont="1" applyFill="1" applyBorder="1" applyAlignment="1" applyProtection="1">
      <alignment horizontal="center" vertical="center" wrapText="1"/>
      <protection locked="0"/>
    </xf>
    <xf numFmtId="0" fontId="153" fillId="0" borderId="20" xfId="1253" applyNumberFormat="1" applyFont="1" applyFill="1" applyBorder="1" applyAlignment="1" applyProtection="1">
      <alignment horizontal="center" vertical="center"/>
      <protection locked="0"/>
    </xf>
    <xf numFmtId="0" fontId="153" fillId="0" borderId="20" xfId="1253" applyFont="1" applyFill="1" applyBorder="1" applyAlignment="1" applyProtection="1">
      <alignment horizontal="center" vertical="center"/>
      <protection locked="0"/>
    </xf>
    <xf numFmtId="0" fontId="153" fillId="0" borderId="30" xfId="1253" applyFont="1" applyFill="1" applyBorder="1" applyAlignment="1" applyProtection="1">
      <alignment horizontal="center" vertical="center"/>
      <protection locked="0"/>
    </xf>
    <xf numFmtId="0" fontId="153" fillId="0" borderId="39" xfId="1253" applyFont="1" applyFill="1" applyBorder="1" applyAlignment="1" applyProtection="1">
      <alignment horizontal="center" vertical="center"/>
      <protection locked="0"/>
    </xf>
    <xf numFmtId="0" fontId="153" fillId="0" borderId="24" xfId="1253" applyFont="1" applyFill="1" applyBorder="1" applyAlignment="1" applyProtection="1">
      <alignment horizontal="center" vertical="center"/>
      <protection locked="0"/>
    </xf>
    <xf numFmtId="0" fontId="153" fillId="0" borderId="37" xfId="1253" applyFont="1" applyFill="1" applyBorder="1" applyAlignment="1" applyProtection="1">
      <alignment horizontal="center" vertical="center"/>
      <protection locked="0"/>
    </xf>
    <xf numFmtId="0" fontId="153" fillId="0" borderId="38" xfId="1253" applyFont="1" applyFill="1" applyBorder="1" applyAlignment="1" applyProtection="1">
      <alignment horizontal="center" vertical="center"/>
      <protection locked="0"/>
    </xf>
    <xf numFmtId="0" fontId="153" fillId="0" borderId="34" xfId="1253" applyFont="1" applyFill="1" applyBorder="1" applyAlignment="1" applyProtection="1">
      <alignment horizontal="center" vertical="center" wrapText="1"/>
      <protection locked="0"/>
    </xf>
    <xf numFmtId="0" fontId="153" fillId="0" borderId="2" xfId="1253" applyFont="1" applyFill="1" applyBorder="1" applyAlignment="1" applyProtection="1">
      <alignment horizontal="center" vertical="center"/>
      <protection locked="0"/>
    </xf>
    <xf numFmtId="0" fontId="153" fillId="0" borderId="21" xfId="1253" applyFont="1" applyFill="1" applyBorder="1" applyAlignment="1" applyProtection="1">
      <alignment horizontal="center" vertical="center"/>
      <protection locked="0"/>
    </xf>
    <xf numFmtId="0" fontId="153" fillId="0" borderId="26" xfId="1253" applyFont="1" applyFill="1" applyBorder="1" applyAlignment="1" applyProtection="1">
      <alignment horizontal="center" vertical="center"/>
      <protection locked="0"/>
    </xf>
    <xf numFmtId="0" fontId="8" fillId="0" borderId="0" xfId="1282" applyFont="1" applyFill="1" applyBorder="1" applyAlignment="1" applyProtection="1">
      <alignment horizontal="left" vertical="center"/>
      <protection locked="0"/>
    </xf>
    <xf numFmtId="0" fontId="59" fillId="0" borderId="0" xfId="1265" applyNumberFormat="1" applyFont="1" applyFill="1" applyAlignment="1" applyProtection="1">
      <alignment horizontal="center" vertical="center"/>
      <protection locked="0"/>
    </xf>
    <xf numFmtId="0" fontId="153" fillId="0" borderId="35" xfId="1265" applyNumberFormat="1" applyFont="1" applyFill="1" applyBorder="1" applyAlignment="1" applyProtection="1">
      <alignment horizontal="center" vertical="center" wrapText="1"/>
      <protection locked="0"/>
    </xf>
    <xf numFmtId="0" fontId="153" fillId="0" borderId="20" xfId="1265" applyNumberFormat="1" applyFont="1" applyFill="1" applyBorder="1" applyAlignment="1" applyProtection="1">
      <alignment horizontal="center" vertical="center"/>
      <protection locked="0"/>
    </xf>
    <xf numFmtId="0" fontId="153" fillId="0" borderId="30" xfId="1253" applyNumberFormat="1" applyFont="1" applyFill="1" applyBorder="1" applyAlignment="1" applyProtection="1">
      <alignment horizontal="center" vertical="center"/>
      <protection locked="0"/>
    </xf>
    <xf numFmtId="182" fontId="153" fillId="0" borderId="39" xfId="1266" applyFont="1" applyFill="1" applyBorder="1" applyAlignment="1" applyProtection="1">
      <alignment horizontal="center" vertical="center"/>
      <protection locked="0"/>
    </xf>
    <xf numFmtId="182" fontId="153" fillId="0" borderId="24" xfId="1266" applyFont="1" applyFill="1" applyBorder="1" applyAlignment="1" applyProtection="1">
      <alignment horizontal="center" vertical="center"/>
      <protection locked="0"/>
    </xf>
    <xf numFmtId="182" fontId="153" fillId="0" borderId="37" xfId="1266" applyFont="1" applyFill="1" applyBorder="1" applyAlignment="1" applyProtection="1">
      <alignment horizontal="center" vertical="center"/>
      <protection locked="0"/>
    </xf>
    <xf numFmtId="182" fontId="153" fillId="0" borderId="38" xfId="1266" applyFont="1" applyFill="1" applyBorder="1" applyAlignment="1" applyProtection="1">
      <alignment horizontal="center" vertical="center"/>
      <protection locked="0"/>
    </xf>
    <xf numFmtId="0" fontId="153" fillId="0" borderId="34" xfId="1265" applyFont="1" applyFill="1" applyBorder="1" applyAlignment="1" applyProtection="1">
      <alignment horizontal="center" vertical="center" wrapText="1"/>
      <protection locked="0"/>
    </xf>
    <xf numFmtId="0" fontId="153" fillId="0" borderId="2" xfId="1265" applyFont="1" applyFill="1" applyBorder="1" applyAlignment="1" applyProtection="1">
      <alignment horizontal="center" vertical="center"/>
      <protection locked="0"/>
    </xf>
    <xf numFmtId="0" fontId="153" fillId="0" borderId="22" xfId="1253" applyFont="1" applyFill="1" applyBorder="1" applyAlignment="1" applyProtection="1">
      <alignment horizontal="center" vertical="center"/>
      <protection locked="0"/>
    </xf>
    <xf numFmtId="182" fontId="153" fillId="0" borderId="26" xfId="1266" applyFont="1" applyFill="1" applyBorder="1" applyAlignment="1" applyProtection="1">
      <alignment horizontal="center" vertical="center"/>
      <protection locked="0"/>
    </xf>
    <xf numFmtId="0" fontId="63" fillId="0" borderId="0" xfId="1261" applyFont="1" applyFill="1" applyAlignment="1">
      <alignment horizontal="center" vertical="center" shrinkToFit="1"/>
      <protection/>
    </xf>
    <xf numFmtId="0" fontId="108" fillId="0" borderId="39" xfId="1265" applyFont="1" applyFill="1" applyBorder="1" applyAlignment="1">
      <alignment horizontal="center" vertical="center" wrapText="1"/>
      <protection/>
    </xf>
    <xf numFmtId="0" fontId="153" fillId="0" borderId="24" xfId="0" applyFont="1" applyFill="1" applyBorder="1" applyAlignment="1">
      <alignment horizontal="center" vertical="center"/>
    </xf>
    <xf numFmtId="0" fontId="153" fillId="0" borderId="26" xfId="0" applyFont="1" applyFill="1" applyBorder="1" applyAlignment="1">
      <alignment horizontal="center" vertical="center"/>
    </xf>
    <xf numFmtId="0" fontId="153" fillId="0" borderId="34" xfId="1265" applyFont="1" applyFill="1" applyBorder="1" applyAlignment="1">
      <alignment horizontal="center" vertical="center" wrapText="1"/>
      <protection/>
    </xf>
    <xf numFmtId="0" fontId="153" fillId="0" borderId="2" xfId="1265" applyFont="1" applyFill="1" applyBorder="1" applyAlignment="1">
      <alignment horizontal="center" vertical="center"/>
      <protection/>
    </xf>
    <xf numFmtId="0" fontId="153" fillId="0" borderId="2" xfId="0" applyFont="1" applyFill="1" applyBorder="1" applyAlignment="1">
      <alignment horizontal="center" vertical="center"/>
    </xf>
    <xf numFmtId="0" fontId="153" fillId="0" borderId="22" xfId="0" applyFont="1" applyFill="1" applyBorder="1" applyAlignment="1">
      <alignment horizontal="center" vertical="center"/>
    </xf>
    <xf numFmtId="0" fontId="156" fillId="0" borderId="39" xfId="1265" applyFont="1" applyFill="1" applyBorder="1" applyAlignment="1">
      <alignment horizontal="center" vertical="center" wrapText="1"/>
      <protection/>
    </xf>
    <xf numFmtId="0" fontId="156" fillId="0" borderId="24" xfId="1265" applyFont="1" applyFill="1" applyBorder="1" applyAlignment="1">
      <alignment horizontal="center" vertical="center" wrapText="1"/>
      <protection/>
    </xf>
    <xf numFmtId="0" fontId="156" fillId="0" borderId="26" xfId="1265" applyFont="1" applyFill="1" applyBorder="1" applyAlignment="1">
      <alignment horizontal="center" vertical="center" wrapText="1"/>
      <protection/>
    </xf>
    <xf numFmtId="0" fontId="59" fillId="0" borderId="0" xfId="1265" applyNumberFormat="1" applyFont="1" applyFill="1" applyAlignment="1">
      <alignment horizontal="center" vertical="center"/>
      <protection/>
    </xf>
    <xf numFmtId="0" fontId="52" fillId="0" borderId="0" xfId="1265" applyFont="1" applyFill="1" applyAlignment="1">
      <alignment horizontal="center" vertical="center"/>
      <protection/>
    </xf>
    <xf numFmtId="0" fontId="108" fillId="0" borderId="35" xfId="1265" applyNumberFormat="1" applyFont="1" applyFill="1" applyBorder="1" applyAlignment="1">
      <alignment horizontal="center" vertical="center" wrapText="1"/>
      <protection/>
    </xf>
    <xf numFmtId="0" fontId="153" fillId="0" borderId="20" xfId="1265" applyNumberFormat="1" applyFont="1" applyFill="1" applyBorder="1" applyAlignment="1">
      <alignment horizontal="center" vertical="center"/>
      <protection/>
    </xf>
    <xf numFmtId="0" fontId="153" fillId="0" borderId="30" xfId="1265" applyNumberFormat="1" applyFont="1" applyFill="1" applyBorder="1" applyAlignment="1">
      <alignment horizontal="center" vertical="center"/>
      <protection/>
    </xf>
    <xf numFmtId="0" fontId="153" fillId="0" borderId="24" xfId="1275" applyFont="1" applyFill="1" applyBorder="1" applyAlignment="1">
      <alignment horizontal="center" vertical="center" shrinkToFit="1"/>
      <protection/>
    </xf>
    <xf numFmtId="0" fontId="153" fillId="0" borderId="26" xfId="1275" applyFont="1" applyFill="1" applyBorder="1" applyAlignment="1">
      <alignment horizontal="center" vertical="center" shrinkToFit="1"/>
      <protection/>
    </xf>
    <xf numFmtId="0" fontId="109" fillId="0" borderId="39" xfId="1275" applyFont="1" applyFill="1" applyBorder="1" applyAlignment="1">
      <alignment horizontal="center" vertical="center" shrinkToFit="1"/>
      <protection/>
    </xf>
    <xf numFmtId="0" fontId="109" fillId="0" borderId="24" xfId="1275" applyFont="1" applyFill="1" applyBorder="1" applyAlignment="1">
      <alignment horizontal="center" vertical="center" shrinkToFit="1"/>
      <protection/>
    </xf>
    <xf numFmtId="0" fontId="59" fillId="0" borderId="0" xfId="1275" applyFont="1" applyFill="1" applyAlignment="1">
      <alignment horizontal="center" vertical="center"/>
      <protection/>
    </xf>
    <xf numFmtId="0" fontId="153" fillId="0" borderId="35" xfId="1275" applyFont="1" applyFill="1" applyBorder="1" applyAlignment="1">
      <alignment horizontal="center" vertical="center"/>
      <protection/>
    </xf>
    <xf numFmtId="0" fontId="153" fillId="0" borderId="20" xfId="1275" applyFont="1" applyFill="1" applyBorder="1" applyAlignment="1">
      <alignment horizontal="center" vertical="center"/>
      <protection/>
    </xf>
    <xf numFmtId="0" fontId="153" fillId="0" borderId="30" xfId="1275" applyFont="1" applyFill="1" applyBorder="1" applyAlignment="1">
      <alignment horizontal="center" vertical="center"/>
      <protection/>
    </xf>
    <xf numFmtId="0" fontId="153" fillId="0" borderId="39" xfId="1275" applyFont="1" applyFill="1" applyBorder="1" applyAlignment="1">
      <alignment horizontal="center" vertical="center" wrapText="1" shrinkToFit="1"/>
      <protection/>
    </xf>
    <xf numFmtId="0" fontId="153" fillId="0" borderId="24" xfId="0" applyFont="1" applyFill="1" applyBorder="1" applyAlignment="1">
      <alignment horizontal="center" vertical="center" shrinkToFit="1"/>
    </xf>
    <xf numFmtId="0" fontId="153" fillId="0" borderId="26" xfId="0" applyFont="1" applyFill="1" applyBorder="1" applyAlignment="1">
      <alignment horizontal="center" vertical="center" shrinkToFit="1"/>
    </xf>
    <xf numFmtId="0" fontId="153" fillId="0" borderId="34" xfId="1275" applyFont="1" applyFill="1" applyBorder="1" applyAlignment="1">
      <alignment horizontal="center" vertical="center"/>
      <protection/>
    </xf>
    <xf numFmtId="0" fontId="153" fillId="0" borderId="22" xfId="1275" applyFont="1" applyFill="1" applyBorder="1" applyAlignment="1">
      <alignment horizontal="center" vertical="center" shrinkToFit="1"/>
      <protection/>
    </xf>
    <xf numFmtId="0" fontId="153" fillId="0" borderId="30" xfId="1275" applyFont="1" applyFill="1" applyBorder="1" applyAlignment="1">
      <alignment horizontal="center" vertical="center" shrinkToFit="1"/>
      <protection/>
    </xf>
    <xf numFmtId="0" fontId="20" fillId="0" borderId="0" xfId="1285" applyFont="1" applyFill="1" applyBorder="1" applyAlignment="1">
      <alignment vertical="center"/>
      <protection/>
    </xf>
    <xf numFmtId="0" fontId="52" fillId="0" borderId="0" xfId="1285" applyNumberFormat="1" applyFont="1" applyFill="1" applyAlignment="1">
      <alignment horizontal="center" vertical="center"/>
      <protection/>
    </xf>
    <xf numFmtId="0" fontId="156" fillId="0" borderId="41" xfId="0" applyFont="1" applyFill="1" applyBorder="1" applyAlignment="1">
      <alignment horizontal="center" vertical="center" wrapText="1"/>
    </xf>
    <xf numFmtId="0" fontId="153" fillId="0" borderId="10" xfId="0" applyFont="1" applyFill="1" applyBorder="1" applyAlignment="1">
      <alignment horizontal="center" vertical="center"/>
    </xf>
    <xf numFmtId="0" fontId="153" fillId="0" borderId="34" xfId="0" applyFont="1" applyFill="1" applyBorder="1" applyAlignment="1">
      <alignment horizontal="center" vertical="center" wrapText="1"/>
    </xf>
    <xf numFmtId="0" fontId="153" fillId="0" borderId="33" xfId="0" applyFont="1" applyFill="1" applyBorder="1" applyAlignment="1">
      <alignment horizontal="center" vertical="center" wrapText="1"/>
    </xf>
    <xf numFmtId="0" fontId="153" fillId="0" borderId="35" xfId="0" applyFont="1" applyFill="1" applyBorder="1" applyAlignment="1">
      <alignment horizontal="center" vertical="center" wrapText="1"/>
    </xf>
    <xf numFmtId="0" fontId="153" fillId="0" borderId="36" xfId="1147" applyFont="1" applyFill="1" applyBorder="1" applyAlignment="1">
      <alignment horizontal="center" vertical="center" wrapText="1"/>
      <protection/>
    </xf>
    <xf numFmtId="0" fontId="153" fillId="0" borderId="37" xfId="1147" applyFont="1" applyFill="1" applyBorder="1" applyAlignment="1">
      <alignment horizontal="center" vertical="center" wrapText="1"/>
      <protection/>
    </xf>
    <xf numFmtId="0" fontId="153" fillId="0" borderId="36" xfId="0" applyFont="1" applyFill="1" applyBorder="1" applyAlignment="1">
      <alignment horizontal="center" vertical="center" wrapText="1"/>
    </xf>
    <xf numFmtId="0" fontId="153" fillId="0" borderId="27" xfId="0" applyFont="1" applyFill="1" applyBorder="1" applyAlignment="1">
      <alignment horizontal="center" vertical="center"/>
    </xf>
    <xf numFmtId="0" fontId="153" fillId="0" borderId="23" xfId="1147" applyFont="1" applyFill="1" applyBorder="1" applyAlignment="1">
      <alignment horizontal="center" vertical="center" wrapText="1"/>
      <protection/>
    </xf>
    <xf numFmtId="0" fontId="153" fillId="0" borderId="22" xfId="1147" applyFont="1" applyFill="1" applyBorder="1" applyAlignment="1">
      <alignment horizontal="center" vertical="center"/>
      <protection/>
    </xf>
    <xf numFmtId="0" fontId="153" fillId="0" borderId="27" xfId="0" applyFont="1" applyFill="1" applyBorder="1" applyAlignment="1">
      <alignment horizontal="center" vertical="center" wrapText="1"/>
    </xf>
    <xf numFmtId="0" fontId="153" fillId="0" borderId="6" xfId="0" applyFont="1" applyFill="1" applyBorder="1" applyAlignment="1">
      <alignment horizontal="center" vertical="center" wrapText="1"/>
    </xf>
    <xf numFmtId="0" fontId="153" fillId="0" borderId="28" xfId="0" applyFont="1" applyFill="1" applyBorder="1" applyAlignment="1">
      <alignment horizontal="center" vertical="center" wrapText="1"/>
    </xf>
    <xf numFmtId="0" fontId="153" fillId="0" borderId="22" xfId="1147" applyFont="1" applyFill="1" applyBorder="1" applyAlignment="1">
      <alignment horizontal="center" vertical="center" wrapText="1"/>
      <protection/>
    </xf>
    <xf numFmtId="0" fontId="59" fillId="0" borderId="0" xfId="1286" applyFont="1" applyFill="1" applyAlignment="1" applyProtection="1">
      <alignment horizontal="center" vertical="center"/>
      <protection locked="0"/>
    </xf>
    <xf numFmtId="0" fontId="156" fillId="0" borderId="28" xfId="0" applyFont="1" applyFill="1" applyBorder="1" applyAlignment="1">
      <alignment horizontal="center" vertical="center"/>
    </xf>
    <xf numFmtId="0" fontId="153" fillId="0" borderId="28" xfId="0" applyFont="1" applyFill="1" applyBorder="1" applyAlignment="1">
      <alignment horizontal="center" vertical="center"/>
    </xf>
    <xf numFmtId="0" fontId="153" fillId="0" borderId="10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53" fillId="0" borderId="43" xfId="0" applyFont="1" applyFill="1" applyBorder="1" applyAlignment="1">
      <alignment vertical="center"/>
    </xf>
    <xf numFmtId="0" fontId="153" fillId="0" borderId="22" xfId="0" applyFont="1" applyFill="1" applyBorder="1" applyAlignment="1">
      <alignment vertical="center"/>
    </xf>
    <xf numFmtId="0" fontId="153" fillId="0" borderId="21" xfId="0" applyFont="1" applyFill="1" applyBorder="1" applyAlignment="1">
      <alignment vertical="center"/>
    </xf>
    <xf numFmtId="0" fontId="153" fillId="0" borderId="23" xfId="0" applyFont="1" applyFill="1" applyBorder="1" applyAlignment="1">
      <alignment horizontal="center" vertical="center"/>
    </xf>
    <xf numFmtId="0" fontId="153" fillId="0" borderId="23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73" fillId="0" borderId="24" xfId="0" applyFont="1" applyFill="1" applyBorder="1" applyAlignment="1">
      <alignment horizontal="center" vertical="center"/>
    </xf>
    <xf numFmtId="0" fontId="173" fillId="0" borderId="26" xfId="0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wrapText="1"/>
    </xf>
    <xf numFmtId="0" fontId="173" fillId="0" borderId="10" xfId="0" applyFont="1" applyFill="1" applyBorder="1" applyAlignment="1">
      <alignment horizontal="center" vertical="center"/>
    </xf>
    <xf numFmtId="0" fontId="108" fillId="31" borderId="23" xfId="0" applyFont="1" applyFill="1" applyBorder="1" applyAlignment="1">
      <alignment horizontal="center" vertical="center" wrapText="1"/>
    </xf>
    <xf numFmtId="0" fontId="153" fillId="31" borderId="43" xfId="0" applyFont="1" applyFill="1" applyBorder="1" applyAlignment="1">
      <alignment vertical="center"/>
    </xf>
    <xf numFmtId="0" fontId="153" fillId="31" borderId="22" xfId="0" applyFont="1" applyFill="1" applyBorder="1" applyAlignment="1">
      <alignment vertical="center"/>
    </xf>
    <xf numFmtId="0" fontId="153" fillId="31" borderId="21" xfId="0" applyFont="1" applyFill="1" applyBorder="1" applyAlignment="1">
      <alignment vertical="center"/>
    </xf>
    <xf numFmtId="0" fontId="121" fillId="0" borderId="23" xfId="0" applyFont="1" applyFill="1" applyBorder="1" applyAlignment="1">
      <alignment horizontal="center" vertical="center" wrapText="1"/>
    </xf>
    <xf numFmtId="0" fontId="173" fillId="0" borderId="2" xfId="0" applyFont="1" applyFill="1" applyBorder="1" applyAlignment="1">
      <alignment horizontal="center" vertical="center"/>
    </xf>
    <xf numFmtId="0" fontId="173" fillId="0" borderId="22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 wrapText="1"/>
    </xf>
    <xf numFmtId="0" fontId="153" fillId="0" borderId="34" xfId="1285" applyFont="1" applyFill="1" applyBorder="1" applyAlignment="1">
      <alignment horizontal="center" vertical="center"/>
      <protection/>
    </xf>
    <xf numFmtId="0" fontId="153" fillId="0" borderId="2" xfId="1285" applyFont="1" applyFill="1" applyBorder="1" applyAlignment="1">
      <alignment horizontal="center" vertical="center"/>
      <protection/>
    </xf>
    <xf numFmtId="0" fontId="153" fillId="0" borderId="20" xfId="1285" applyNumberFormat="1" applyFont="1" applyFill="1" applyBorder="1" applyAlignment="1">
      <alignment horizontal="center" vertical="center"/>
      <protection/>
    </xf>
    <xf numFmtId="0" fontId="153" fillId="0" borderId="30" xfId="1285" applyNumberFormat="1" applyFont="1" applyFill="1" applyBorder="1" applyAlignment="1">
      <alignment horizontal="center" vertical="center"/>
      <protection/>
    </xf>
    <xf numFmtId="0" fontId="153" fillId="0" borderId="22" xfId="1285" applyFont="1" applyFill="1" applyBorder="1" applyAlignment="1">
      <alignment horizontal="center" vertical="center"/>
      <protection/>
    </xf>
    <xf numFmtId="41" fontId="156" fillId="0" borderId="34" xfId="1285" applyNumberFormat="1" applyFont="1" applyFill="1" applyBorder="1" applyAlignment="1">
      <alignment horizontal="center" vertical="center"/>
      <protection/>
    </xf>
    <xf numFmtId="41" fontId="156" fillId="0" borderId="2" xfId="1285" applyNumberFormat="1" applyFont="1" applyFill="1" applyBorder="1" applyAlignment="1">
      <alignment horizontal="center" vertical="center"/>
      <protection/>
    </xf>
    <xf numFmtId="0" fontId="153" fillId="0" borderId="39" xfId="1285" applyFont="1" applyFill="1" applyBorder="1" applyAlignment="1">
      <alignment horizontal="center" vertical="center"/>
      <protection/>
    </xf>
    <xf numFmtId="0" fontId="153" fillId="0" borderId="24" xfId="1285" applyFont="1" applyFill="1" applyBorder="1" applyAlignment="1">
      <alignment horizontal="center" vertical="center"/>
      <protection/>
    </xf>
    <xf numFmtId="0" fontId="59" fillId="0" borderId="0" xfId="1285" applyNumberFormat="1" applyFont="1" applyFill="1" applyAlignment="1">
      <alignment horizontal="center" vertical="center"/>
      <protection/>
    </xf>
    <xf numFmtId="0" fontId="59" fillId="0" borderId="0" xfId="1285" applyFont="1" applyFill="1" applyAlignment="1">
      <alignment horizontal="center" vertical="center"/>
      <protection/>
    </xf>
    <xf numFmtId="0" fontId="153" fillId="0" borderId="35" xfId="1285" applyNumberFormat="1" applyFont="1" applyFill="1" applyBorder="1" applyAlignment="1">
      <alignment horizontal="center" vertical="center"/>
      <protection/>
    </xf>
    <xf numFmtId="41" fontId="153" fillId="0" borderId="36" xfId="1285" applyNumberFormat="1" applyFont="1" applyFill="1" applyBorder="1" applyAlignment="1">
      <alignment horizontal="center" vertical="center"/>
      <protection/>
    </xf>
    <xf numFmtId="41" fontId="153" fillId="0" borderId="37" xfId="1285" applyNumberFormat="1" applyFont="1" applyFill="1" applyBorder="1" applyAlignment="1">
      <alignment horizontal="center" vertical="center"/>
      <protection/>
    </xf>
    <xf numFmtId="0" fontId="153" fillId="0" borderId="37" xfId="1285" applyFont="1" applyFill="1" applyBorder="1" applyAlignment="1">
      <alignment horizontal="center" vertical="center"/>
      <protection/>
    </xf>
    <xf numFmtId="0" fontId="153" fillId="0" borderId="38" xfId="1285" applyFont="1" applyFill="1" applyBorder="1" applyAlignment="1">
      <alignment horizontal="center" vertical="center"/>
      <protection/>
    </xf>
    <xf numFmtId="0" fontId="59" fillId="0" borderId="0" xfId="1262" applyFont="1" applyFill="1" applyAlignment="1">
      <alignment horizontal="center" vertical="center"/>
      <protection/>
    </xf>
    <xf numFmtId="0" fontId="59" fillId="0" borderId="0" xfId="1262" applyFont="1" applyFill="1" applyAlignment="1">
      <alignment horizontal="center" vertical="center" wrapText="1"/>
      <protection/>
    </xf>
    <xf numFmtId="0" fontId="53" fillId="0" borderId="35" xfId="1262" applyFont="1" applyFill="1" applyBorder="1" applyAlignment="1">
      <alignment horizontal="center" vertical="center" wrapText="1" shrinkToFit="1"/>
      <protection/>
    </xf>
    <xf numFmtId="0" fontId="53" fillId="0" borderId="20" xfId="1262" applyFont="1" applyFill="1" applyBorder="1" applyAlignment="1">
      <alignment horizontal="center" vertical="center" shrinkToFit="1"/>
      <protection/>
    </xf>
    <xf numFmtId="0" fontId="53" fillId="0" borderId="30" xfId="1262" applyFont="1" applyFill="1" applyBorder="1" applyAlignment="1">
      <alignment horizontal="center" vertical="center" shrinkToFit="1"/>
      <protection/>
    </xf>
    <xf numFmtId="0" fontId="53" fillId="0" borderId="39" xfId="1262" applyFont="1" applyFill="1" applyBorder="1" applyAlignment="1">
      <alignment horizontal="center" vertical="center" wrapText="1" shrinkToFit="1"/>
      <protection/>
    </xf>
    <xf numFmtId="0" fontId="53" fillId="0" borderId="24" xfId="1262" applyFont="1" applyFill="1" applyBorder="1" applyAlignment="1">
      <alignment horizontal="center" vertical="center" shrinkToFit="1"/>
      <protection/>
    </xf>
    <xf numFmtId="0" fontId="53" fillId="0" borderId="26" xfId="1262" applyFont="1" applyFill="1" applyBorder="1" applyAlignment="1">
      <alignment horizontal="center" vertical="center" shrinkToFit="1"/>
      <protection/>
    </xf>
    <xf numFmtId="0" fontId="53" fillId="0" borderId="36" xfId="1267" applyFont="1" applyFill="1" applyBorder="1" applyAlignment="1">
      <alignment horizontal="center" vertical="center"/>
      <protection/>
    </xf>
    <xf numFmtId="0" fontId="53" fillId="0" borderId="37" xfId="1267" applyFont="1" applyFill="1" applyBorder="1" applyAlignment="1">
      <alignment horizontal="center" vertical="center"/>
      <protection/>
    </xf>
    <xf numFmtId="0" fontId="53" fillId="0" borderId="38" xfId="1267" applyFont="1" applyFill="1" applyBorder="1" applyAlignment="1">
      <alignment horizontal="center" vertical="center"/>
      <protection/>
    </xf>
    <xf numFmtId="0" fontId="53" fillId="0" borderId="33" xfId="1262" applyFont="1" applyFill="1" applyBorder="1" applyAlignment="1">
      <alignment horizontal="center" vertical="center" shrinkToFit="1"/>
      <protection/>
    </xf>
    <xf numFmtId="0" fontId="53" fillId="0" borderId="34" xfId="1262" applyFont="1" applyFill="1" applyBorder="1" applyAlignment="1">
      <alignment horizontal="center" vertical="center"/>
      <protection/>
    </xf>
    <xf numFmtId="0" fontId="53" fillId="0" borderId="2" xfId="1166" applyFont="1" applyFill="1" applyBorder="1" applyAlignment="1">
      <alignment vertical="center"/>
      <protection/>
    </xf>
    <xf numFmtId="0" fontId="53" fillId="0" borderId="22" xfId="1166" applyFont="1" applyFill="1" applyBorder="1" applyAlignment="1">
      <alignment vertical="center"/>
      <protection/>
    </xf>
    <xf numFmtId="0" fontId="156" fillId="0" borderId="35" xfId="1262" applyFont="1" applyFill="1" applyBorder="1" applyAlignment="1">
      <alignment horizontal="center" vertical="center" shrinkToFit="1"/>
      <protection/>
    </xf>
    <xf numFmtId="0" fontId="153" fillId="0" borderId="20" xfId="1262" applyFont="1" applyFill="1" applyBorder="1" applyAlignment="1">
      <alignment horizontal="center" vertical="center" shrinkToFit="1"/>
      <protection/>
    </xf>
    <xf numFmtId="0" fontId="153" fillId="0" borderId="30" xfId="1262" applyFont="1" applyFill="1" applyBorder="1" applyAlignment="1">
      <alignment horizontal="center" vertical="center" shrinkToFit="1"/>
      <protection/>
    </xf>
    <xf numFmtId="0" fontId="53" fillId="0" borderId="25" xfId="1262" applyFont="1" applyFill="1" applyBorder="1" applyAlignment="1">
      <alignment horizontal="center" vertical="center" wrapText="1" shrinkToFit="1"/>
      <protection/>
    </xf>
    <xf numFmtId="0" fontId="53" fillId="0" borderId="27" xfId="1262" applyFont="1" applyFill="1" applyBorder="1" applyAlignment="1">
      <alignment horizontal="center" vertical="center" wrapText="1" shrinkToFit="1"/>
      <protection/>
    </xf>
    <xf numFmtId="0" fontId="53" fillId="0" borderId="28" xfId="1262" applyFont="1" applyFill="1" applyBorder="1" applyAlignment="1">
      <alignment horizontal="center" vertical="center" shrinkToFit="1"/>
      <protection/>
    </xf>
    <xf numFmtId="0" fontId="153" fillId="0" borderId="36" xfId="1262" applyFont="1" applyFill="1" applyBorder="1" applyAlignment="1">
      <alignment horizontal="center" vertical="center" shrinkToFit="1"/>
      <protection/>
    </xf>
    <xf numFmtId="0" fontId="153" fillId="0" borderId="37" xfId="1262" applyFont="1" applyFill="1" applyBorder="1" applyAlignment="1">
      <alignment horizontal="center" vertical="center" shrinkToFit="1"/>
      <protection/>
    </xf>
    <xf numFmtId="0" fontId="153" fillId="0" borderId="38" xfId="1262" applyFont="1" applyFill="1" applyBorder="1" applyAlignment="1">
      <alignment horizontal="center" vertical="center" shrinkToFit="1"/>
      <protection/>
    </xf>
    <xf numFmtId="0" fontId="153" fillId="0" borderId="34" xfId="1262" applyFont="1" applyFill="1" applyBorder="1" applyAlignment="1">
      <alignment horizontal="center" vertical="center"/>
      <protection/>
    </xf>
    <xf numFmtId="0" fontId="153" fillId="0" borderId="2" xfId="1166" applyFont="1" applyFill="1" applyBorder="1" applyAlignment="1">
      <alignment horizontal="center" vertical="center"/>
      <protection/>
    </xf>
    <xf numFmtId="0" fontId="153" fillId="0" borderId="22" xfId="1166" applyFont="1" applyFill="1" applyBorder="1" applyAlignment="1">
      <alignment horizontal="center" vertical="center"/>
      <protection/>
    </xf>
    <xf numFmtId="0" fontId="153" fillId="0" borderId="25" xfId="1262" applyFont="1" applyFill="1" applyBorder="1" applyAlignment="1">
      <alignment horizontal="center" vertical="center" wrapText="1" shrinkToFit="1"/>
      <protection/>
    </xf>
    <xf numFmtId="0" fontId="153" fillId="0" borderId="26" xfId="1262" applyFont="1" applyFill="1" applyBorder="1" applyAlignment="1">
      <alignment horizontal="center" vertical="center" shrinkToFit="1"/>
      <protection/>
    </xf>
    <xf numFmtId="0" fontId="153" fillId="0" borderId="34" xfId="1262" applyFont="1" applyFill="1" applyBorder="1" applyAlignment="1">
      <alignment horizontal="center" vertical="center" wrapText="1" shrinkToFit="1"/>
      <protection/>
    </xf>
    <xf numFmtId="0" fontId="153" fillId="0" borderId="2" xfId="1262" applyFont="1" applyFill="1" applyBorder="1" applyAlignment="1">
      <alignment horizontal="center" vertical="center" shrinkToFit="1"/>
      <protection/>
    </xf>
    <xf numFmtId="0" fontId="153" fillId="0" borderId="22" xfId="1262" applyFont="1" applyFill="1" applyBorder="1" applyAlignment="1">
      <alignment horizontal="center" vertical="center" shrinkToFit="1"/>
      <protection/>
    </xf>
    <xf numFmtId="0" fontId="153" fillId="0" borderId="39" xfId="1262" applyFont="1" applyFill="1" applyBorder="1" applyAlignment="1">
      <alignment horizontal="center" vertical="center" wrapText="1" shrinkToFit="1"/>
      <protection/>
    </xf>
    <xf numFmtId="0" fontId="153" fillId="0" borderId="24" xfId="1262" applyFont="1" applyFill="1" applyBorder="1" applyAlignment="1">
      <alignment horizontal="center" vertical="center" shrinkToFit="1"/>
      <protection/>
    </xf>
    <xf numFmtId="0" fontId="153" fillId="0" borderId="24" xfId="1262" applyFont="1" applyFill="1" applyBorder="1" applyAlignment="1">
      <alignment horizontal="center" vertical="center" wrapText="1" shrinkToFit="1"/>
      <protection/>
    </xf>
    <xf numFmtId="0" fontId="153" fillId="0" borderId="26" xfId="1262" applyFont="1" applyFill="1" applyBorder="1" applyAlignment="1">
      <alignment horizontal="center" vertical="center" wrapText="1" shrinkToFit="1"/>
      <protection/>
    </xf>
    <xf numFmtId="0" fontId="156" fillId="0" borderId="39" xfId="1262" applyFont="1" applyFill="1" applyBorder="1" applyAlignment="1">
      <alignment horizontal="center" vertical="center" wrapText="1" shrinkToFit="1"/>
      <protection/>
    </xf>
    <xf numFmtId="0" fontId="53" fillId="0" borderId="27" xfId="1267" applyFont="1" applyFill="1" applyBorder="1" applyAlignment="1">
      <alignment horizontal="center" vertical="center" wrapText="1" shrinkToFit="1"/>
      <protection/>
    </xf>
    <xf numFmtId="0" fontId="53" fillId="0" borderId="28" xfId="1267" applyFont="1" applyFill="1" applyBorder="1" applyAlignment="1">
      <alignment horizontal="center" vertical="center" shrinkToFit="1"/>
      <protection/>
    </xf>
    <xf numFmtId="0" fontId="53" fillId="0" borderId="26" xfId="1262" applyFont="1" applyFill="1" applyBorder="1" applyAlignment="1">
      <alignment horizontal="center" vertical="center" wrapText="1" shrinkToFit="1"/>
      <protection/>
    </xf>
    <xf numFmtId="0" fontId="53" fillId="0" borderId="23" xfId="1262" applyFont="1" applyFill="1" applyBorder="1" applyAlignment="1">
      <alignment horizontal="center" vertical="center" wrapText="1"/>
      <protection/>
    </xf>
    <xf numFmtId="0" fontId="53" fillId="0" borderId="22" xfId="1262" applyFont="1" applyFill="1" applyBorder="1" applyAlignment="1">
      <alignment horizontal="center" vertical="center"/>
      <protection/>
    </xf>
    <xf numFmtId="0" fontId="59" fillId="0" borderId="0" xfId="1270" applyFont="1" applyFill="1" applyBorder="1" applyAlignment="1">
      <alignment horizontal="center" vertical="center"/>
      <protection/>
    </xf>
    <xf numFmtId="0" fontId="160" fillId="0" borderId="35" xfId="1270" applyFont="1" applyFill="1" applyBorder="1" applyAlignment="1">
      <alignment horizontal="center" vertical="center" wrapText="1"/>
      <protection/>
    </xf>
    <xf numFmtId="0" fontId="153" fillId="0" borderId="20" xfId="0" applyFont="1" applyFill="1" applyBorder="1" applyAlignment="1">
      <alignment horizontal="center" vertical="center"/>
    </xf>
    <xf numFmtId="0" fontId="153" fillId="0" borderId="30" xfId="0" applyFont="1" applyFill="1" applyBorder="1" applyAlignment="1">
      <alignment horizontal="center" vertical="center"/>
    </xf>
    <xf numFmtId="0" fontId="160" fillId="0" borderId="34" xfId="1270" applyFont="1" applyFill="1" applyBorder="1" applyAlignment="1">
      <alignment horizontal="center" vertical="center" wrapText="1"/>
      <protection/>
    </xf>
    <xf numFmtId="0" fontId="153" fillId="0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53" fillId="0" borderId="35" xfId="0" applyFont="1" applyFill="1" applyBorder="1" applyAlignment="1">
      <alignment horizontal="center" vertical="center" wrapText="1" shrinkToFit="1"/>
    </xf>
    <xf numFmtId="0" fontId="153" fillId="0" borderId="20" xfId="0" applyFont="1" applyFill="1" applyBorder="1" applyAlignment="1">
      <alignment vertical="center"/>
    </xf>
    <xf numFmtId="0" fontId="153" fillId="0" borderId="30" xfId="0" applyFont="1" applyFill="1" applyBorder="1" applyAlignment="1">
      <alignment vertical="center"/>
    </xf>
    <xf numFmtId="0" fontId="153" fillId="0" borderId="34" xfId="0" applyFont="1" applyFill="1" applyBorder="1" applyAlignment="1">
      <alignment horizontal="center" vertical="center" wrapText="1" shrinkToFit="1"/>
    </xf>
    <xf numFmtId="0" fontId="153" fillId="0" borderId="34" xfId="1268" applyFont="1" applyFill="1" applyBorder="1" applyAlignment="1">
      <alignment horizontal="center" vertical="center" shrinkToFit="1"/>
      <protection/>
    </xf>
    <xf numFmtId="0" fontId="153" fillId="0" borderId="35" xfId="1268" applyFont="1" applyFill="1" applyBorder="1" applyAlignment="1">
      <alignment horizontal="center" vertical="center" shrinkToFit="1"/>
      <protection/>
    </xf>
    <xf numFmtId="0" fontId="153" fillId="0" borderId="33" xfId="1268" applyFont="1" applyFill="1" applyBorder="1" applyAlignment="1">
      <alignment horizontal="center" vertical="center" shrinkToFit="1"/>
      <protection/>
    </xf>
    <xf numFmtId="0" fontId="153" fillId="0" borderId="34" xfId="1268" applyFont="1" applyFill="1" applyBorder="1" applyAlignment="1">
      <alignment horizontal="center" vertical="center" wrapText="1" shrinkToFit="1"/>
      <protection/>
    </xf>
    <xf numFmtId="0" fontId="153" fillId="0" borderId="2" xfId="1268" applyFont="1" applyFill="1" applyBorder="1" applyAlignment="1">
      <alignment horizontal="center" vertical="center" wrapText="1" shrinkToFit="1"/>
      <protection/>
    </xf>
    <xf numFmtId="0" fontId="153" fillId="0" borderId="22" xfId="1268" applyFont="1" applyFill="1" applyBorder="1" applyAlignment="1">
      <alignment horizontal="center" vertical="center" wrapText="1" shrinkToFit="1"/>
      <protection/>
    </xf>
    <xf numFmtId="0" fontId="153" fillId="0" borderId="22" xfId="1268" applyFont="1" applyFill="1" applyBorder="1" applyAlignment="1">
      <alignment horizontal="center" vertical="center" shrinkToFit="1"/>
      <protection/>
    </xf>
    <xf numFmtId="0" fontId="153" fillId="0" borderId="30" xfId="1268" applyFont="1" applyFill="1" applyBorder="1" applyAlignment="1">
      <alignment horizontal="center" vertical="center" shrinkToFit="1"/>
      <protection/>
    </xf>
    <xf numFmtId="0" fontId="153" fillId="0" borderId="22" xfId="1268" applyFont="1" applyFill="1" applyBorder="1" applyAlignment="1">
      <alignment horizontal="center" vertical="center"/>
      <protection/>
    </xf>
    <xf numFmtId="0" fontId="153" fillId="0" borderId="21" xfId="1268" applyFont="1" applyFill="1" applyBorder="1" applyAlignment="1">
      <alignment horizontal="center" vertical="center"/>
      <protection/>
    </xf>
    <xf numFmtId="0" fontId="153" fillId="0" borderId="30" xfId="1268" applyFont="1" applyFill="1" applyBorder="1" applyAlignment="1">
      <alignment horizontal="center" vertical="center"/>
      <protection/>
    </xf>
    <xf numFmtId="0" fontId="153" fillId="0" borderId="21" xfId="1268" applyFont="1" applyFill="1" applyBorder="1" applyAlignment="1">
      <alignment horizontal="center" vertical="center" shrinkToFit="1"/>
      <protection/>
    </xf>
    <xf numFmtId="0" fontId="153" fillId="0" borderId="24" xfId="1268" applyFont="1" applyFill="1" applyBorder="1" applyAlignment="1">
      <alignment horizontal="center" vertical="center" shrinkToFit="1"/>
      <protection/>
    </xf>
    <xf numFmtId="0" fontId="153" fillId="0" borderId="26" xfId="1268" applyFont="1" applyFill="1" applyBorder="1" applyAlignment="1">
      <alignment horizontal="center" vertical="center" shrinkToFit="1"/>
      <protection/>
    </xf>
    <xf numFmtId="0" fontId="153" fillId="0" borderId="34" xfId="1268" applyFont="1" applyFill="1" applyBorder="1" applyAlignment="1">
      <alignment horizontal="center" vertical="center"/>
      <protection/>
    </xf>
    <xf numFmtId="0" fontId="153" fillId="0" borderId="33" xfId="1268" applyFont="1" applyFill="1" applyBorder="1" applyAlignment="1">
      <alignment horizontal="center" vertical="center"/>
      <protection/>
    </xf>
    <xf numFmtId="0" fontId="153" fillId="0" borderId="35" xfId="1268" applyFont="1" applyFill="1" applyBorder="1" applyAlignment="1">
      <alignment horizontal="center" vertical="center"/>
      <protection/>
    </xf>
    <xf numFmtId="0" fontId="59" fillId="0" borderId="0" xfId="1268" applyFont="1" applyFill="1" applyBorder="1" applyAlignment="1">
      <alignment horizontal="center" vertical="center"/>
      <protection/>
    </xf>
    <xf numFmtId="0" fontId="153" fillId="0" borderId="35" xfId="1268" applyFont="1" applyFill="1" applyBorder="1" applyAlignment="1">
      <alignment horizontal="center" vertical="center" wrapText="1" shrinkToFit="1"/>
      <protection/>
    </xf>
    <xf numFmtId="0" fontId="153" fillId="0" borderId="20" xfId="1268" applyFont="1" applyFill="1" applyBorder="1" applyAlignment="1">
      <alignment horizontal="center" vertical="center" wrapText="1" shrinkToFit="1"/>
      <protection/>
    </xf>
    <xf numFmtId="0" fontId="153" fillId="0" borderId="30" xfId="1268" applyFont="1" applyFill="1" applyBorder="1" applyAlignment="1">
      <alignment horizontal="center" vertical="center" wrapText="1" shrinkToFit="1"/>
      <protection/>
    </xf>
    <xf numFmtId="0" fontId="153" fillId="0" borderId="39" xfId="1268" applyFont="1" applyFill="1" applyBorder="1" applyAlignment="1">
      <alignment horizontal="center" vertical="center" shrinkToFit="1"/>
      <protection/>
    </xf>
    <xf numFmtId="49" fontId="153" fillId="0" borderId="35" xfId="1280" applyNumberFormat="1" applyFont="1" applyFill="1" applyBorder="1" applyAlignment="1">
      <alignment horizontal="center" vertical="center" wrapText="1"/>
      <protection/>
    </xf>
    <xf numFmtId="49" fontId="153" fillId="0" borderId="20" xfId="1280" applyNumberFormat="1" applyFont="1" applyFill="1" applyBorder="1" applyAlignment="1">
      <alignment horizontal="center" vertical="center"/>
      <protection/>
    </xf>
    <xf numFmtId="0" fontId="121" fillId="0" borderId="39" xfId="1280" applyFont="1" applyFill="1" applyBorder="1" applyAlignment="1">
      <alignment horizontal="center" vertical="center" wrapText="1" shrinkToFit="1"/>
      <protection/>
    </xf>
    <xf numFmtId="0" fontId="173" fillId="0" borderId="24" xfId="1280" applyFont="1" applyFill="1" applyBorder="1" applyAlignment="1">
      <alignment horizontal="center" vertical="center" shrinkToFit="1"/>
      <protection/>
    </xf>
    <xf numFmtId="0" fontId="173" fillId="0" borderId="26" xfId="1280" applyFont="1" applyFill="1" applyBorder="1" applyAlignment="1">
      <alignment horizontal="center" vertical="center" shrinkToFit="1"/>
      <protection/>
    </xf>
    <xf numFmtId="0" fontId="153" fillId="0" borderId="34" xfId="1280" applyFont="1" applyFill="1" applyBorder="1" applyAlignment="1">
      <alignment horizontal="center" vertical="center" wrapText="1"/>
      <protection/>
    </xf>
    <xf numFmtId="0" fontId="153" fillId="0" borderId="2" xfId="1280" applyFont="1" applyFill="1" applyBorder="1" applyAlignment="1">
      <alignment horizontal="center" vertical="center"/>
      <protection/>
    </xf>
    <xf numFmtId="0" fontId="153" fillId="0" borderId="25" xfId="1260" applyFont="1" applyFill="1" applyBorder="1" applyAlignment="1">
      <alignment horizontal="center" vertical="center" wrapText="1"/>
      <protection/>
    </xf>
    <xf numFmtId="0" fontId="153" fillId="0" borderId="24" xfId="1260" applyFont="1" applyFill="1" applyBorder="1" applyAlignment="1">
      <alignment horizontal="center" vertical="center" wrapText="1"/>
      <protection/>
    </xf>
    <xf numFmtId="0" fontId="153" fillId="0" borderId="26" xfId="1260" applyFont="1" applyFill="1" applyBorder="1" applyAlignment="1">
      <alignment horizontal="center" vertical="center" wrapText="1"/>
      <protection/>
    </xf>
    <xf numFmtId="0" fontId="121" fillId="0" borderId="24" xfId="1260" applyFont="1" applyFill="1" applyBorder="1" applyAlignment="1">
      <alignment horizontal="center" vertical="center" wrapText="1"/>
      <protection/>
    </xf>
    <xf numFmtId="0" fontId="173" fillId="0" borderId="24" xfId="1260" applyFont="1" applyFill="1" applyBorder="1" applyAlignment="1">
      <alignment horizontal="center" vertical="center" wrapText="1"/>
      <protection/>
    </xf>
    <xf numFmtId="0" fontId="173" fillId="0" borderId="26" xfId="1260" applyFont="1" applyFill="1" applyBorder="1" applyAlignment="1">
      <alignment horizontal="center" vertical="center" wrapText="1"/>
      <protection/>
    </xf>
    <xf numFmtId="0" fontId="108" fillId="0" borderId="25" xfId="1260" applyFont="1" applyFill="1" applyBorder="1" applyAlignment="1">
      <alignment horizontal="center" vertical="center" wrapText="1"/>
      <protection/>
    </xf>
    <xf numFmtId="0" fontId="59" fillId="0" borderId="0" xfId="1260" applyFont="1" applyFill="1" applyAlignment="1">
      <alignment horizontal="center" vertical="center"/>
      <protection/>
    </xf>
    <xf numFmtId="0" fontId="153" fillId="0" borderId="39" xfId="1260" applyFont="1" applyFill="1" applyBorder="1" applyAlignment="1">
      <alignment horizontal="center" vertical="center" wrapText="1"/>
      <protection/>
    </xf>
    <xf numFmtId="0" fontId="153" fillId="0" borderId="35" xfId="1260" applyFont="1" applyFill="1" applyBorder="1" applyAlignment="1">
      <alignment horizontal="center" vertical="center" wrapText="1"/>
      <protection/>
    </xf>
    <xf numFmtId="0" fontId="153" fillId="0" borderId="20" xfId="0" applyFont="1" applyFill="1" applyBorder="1" applyAlignment="1">
      <alignment/>
    </xf>
    <xf numFmtId="0" fontId="153" fillId="0" borderId="30" xfId="0" applyFont="1" applyFill="1" applyBorder="1" applyAlignment="1">
      <alignment/>
    </xf>
    <xf numFmtId="0" fontId="108" fillId="0" borderId="36" xfId="1260" applyFont="1" applyFill="1" applyBorder="1" applyAlignment="1">
      <alignment horizontal="center" vertical="center"/>
      <protection/>
    </xf>
    <xf numFmtId="0" fontId="153" fillId="0" borderId="37" xfId="1260" applyFont="1" applyFill="1" applyBorder="1" applyAlignment="1">
      <alignment horizontal="center" vertical="center"/>
      <protection/>
    </xf>
    <xf numFmtId="0" fontId="153" fillId="0" borderId="38" xfId="1260" applyFont="1" applyFill="1" applyBorder="1" applyAlignment="1">
      <alignment horizontal="center" vertical="center"/>
      <protection/>
    </xf>
    <xf numFmtId="0" fontId="108" fillId="0" borderId="39" xfId="1260" applyFont="1" applyFill="1" applyBorder="1" applyAlignment="1">
      <alignment horizontal="center" vertical="center" wrapText="1"/>
      <protection/>
    </xf>
    <xf numFmtId="0" fontId="153" fillId="0" borderId="24" xfId="1260" applyFont="1" applyFill="1" applyBorder="1" applyAlignment="1">
      <alignment horizontal="center" vertical="center"/>
      <protection/>
    </xf>
    <xf numFmtId="0" fontId="153" fillId="0" borderId="26" xfId="1260" applyFont="1" applyFill="1" applyBorder="1" applyAlignment="1">
      <alignment horizontal="center" vertical="center"/>
      <protection/>
    </xf>
    <xf numFmtId="0" fontId="153" fillId="0" borderId="34" xfId="1260" applyFont="1" applyFill="1" applyBorder="1" applyAlignment="1">
      <alignment horizontal="center" vertical="center" wrapText="1"/>
      <protection/>
    </xf>
    <xf numFmtId="0" fontId="153" fillId="0" borderId="2" xfId="1260" applyFont="1" applyFill="1" applyBorder="1" applyAlignment="1">
      <alignment horizontal="center" vertical="center"/>
      <protection/>
    </xf>
    <xf numFmtId="0" fontId="153" fillId="0" borderId="22" xfId="1260" applyFont="1" applyFill="1" applyBorder="1" applyAlignment="1">
      <alignment horizontal="center" vertical="center"/>
      <protection/>
    </xf>
    <xf numFmtId="0" fontId="153" fillId="0" borderId="39" xfId="1260" applyFont="1" applyFill="1" applyBorder="1" applyAlignment="1">
      <alignment horizontal="center" vertical="center"/>
      <protection/>
    </xf>
    <xf numFmtId="0" fontId="153" fillId="0" borderId="2" xfId="1260" applyFont="1" applyFill="1" applyBorder="1" applyAlignment="1">
      <alignment horizontal="center" vertical="center" wrapText="1"/>
      <protection/>
    </xf>
    <xf numFmtId="0" fontId="153" fillId="0" borderId="33" xfId="1260" applyFont="1" applyFill="1" applyBorder="1" applyAlignment="1">
      <alignment horizontal="center" vertical="center"/>
      <protection/>
    </xf>
    <xf numFmtId="0" fontId="153" fillId="0" borderId="35" xfId="1260" applyFont="1" applyFill="1" applyBorder="1" applyAlignment="1">
      <alignment horizontal="center" vertical="center"/>
      <protection/>
    </xf>
    <xf numFmtId="0" fontId="153" fillId="0" borderId="21" xfId="1260" applyFont="1" applyFill="1" applyBorder="1" applyAlignment="1">
      <alignment horizontal="center" vertical="center"/>
      <protection/>
    </xf>
    <xf numFmtId="0" fontId="153" fillId="0" borderId="30" xfId="1260" applyFont="1" applyFill="1" applyBorder="1" applyAlignment="1">
      <alignment horizontal="center" vertical="center"/>
      <protection/>
    </xf>
    <xf numFmtId="0" fontId="156" fillId="0" borderId="39" xfId="1260" applyFont="1" applyFill="1" applyBorder="1" applyAlignment="1">
      <alignment horizontal="center" vertical="center"/>
      <protection/>
    </xf>
    <xf numFmtId="0" fontId="153" fillId="0" borderId="34" xfId="1260" applyFont="1" applyFill="1" applyBorder="1" applyAlignment="1">
      <alignment horizontal="center" vertical="center"/>
      <protection/>
    </xf>
    <xf numFmtId="0" fontId="153" fillId="0" borderId="20" xfId="1260" applyFont="1" applyFill="1" applyBorder="1" applyAlignment="1">
      <alignment horizontal="center" vertical="center" wrapText="1"/>
      <protection/>
    </xf>
    <xf numFmtId="0" fontId="153" fillId="0" borderId="20" xfId="1260" applyFont="1" applyFill="1" applyBorder="1" applyAlignment="1">
      <alignment horizontal="center" vertical="center"/>
      <protection/>
    </xf>
    <xf numFmtId="0" fontId="59" fillId="0" borderId="0" xfId="1280" applyFont="1" applyFill="1" applyAlignment="1">
      <alignment horizontal="center" vertical="center"/>
      <protection/>
    </xf>
    <xf numFmtId="0" fontId="153" fillId="0" borderId="35" xfId="1280" applyFont="1" applyFill="1" applyBorder="1" applyAlignment="1">
      <alignment horizontal="center" vertical="center"/>
      <protection/>
    </xf>
    <xf numFmtId="0" fontId="153" fillId="0" borderId="20" xfId="1280" applyFont="1" applyFill="1" applyBorder="1" applyAlignment="1">
      <alignment horizontal="center" vertical="center"/>
      <protection/>
    </xf>
    <xf numFmtId="0" fontId="153" fillId="0" borderId="30" xfId="1280" applyFont="1" applyFill="1" applyBorder="1" applyAlignment="1">
      <alignment horizontal="center" vertical="center"/>
      <protection/>
    </xf>
    <xf numFmtId="0" fontId="108" fillId="0" borderId="34" xfId="1280" applyFont="1" applyFill="1" applyBorder="1" applyAlignment="1">
      <alignment horizontal="center" vertical="center" wrapText="1"/>
      <protection/>
    </xf>
    <xf numFmtId="0" fontId="108" fillId="0" borderId="39" xfId="1280" applyFont="1" applyFill="1" applyBorder="1" applyAlignment="1">
      <alignment horizontal="center" vertical="center" wrapText="1"/>
      <protection/>
    </xf>
    <xf numFmtId="0" fontId="153" fillId="0" borderId="33" xfId="1280" applyFont="1" applyFill="1" applyBorder="1" applyAlignment="1">
      <alignment horizontal="center" vertical="center"/>
      <protection/>
    </xf>
    <xf numFmtId="0" fontId="153" fillId="0" borderId="0" xfId="1280" applyFont="1" applyFill="1" applyBorder="1" applyAlignment="1">
      <alignment horizontal="center" vertical="center"/>
      <protection/>
    </xf>
    <xf numFmtId="0" fontId="153" fillId="0" borderId="0" xfId="0" applyFont="1" applyFill="1" applyBorder="1" applyAlignment="1">
      <alignment horizontal="center" vertical="center"/>
    </xf>
    <xf numFmtId="0" fontId="153" fillId="0" borderId="21" xfId="0" applyFont="1" applyFill="1" applyBorder="1" applyAlignment="1">
      <alignment horizontal="center" vertical="center"/>
    </xf>
    <xf numFmtId="0" fontId="153" fillId="0" borderId="34" xfId="0" applyFont="1" applyFill="1" applyBorder="1" applyAlignment="1">
      <alignment horizontal="center" vertical="center"/>
    </xf>
    <xf numFmtId="0" fontId="153" fillId="0" borderId="25" xfId="1147" applyNumberFormat="1" applyFont="1" applyFill="1" applyBorder="1" applyAlignment="1">
      <alignment horizontal="center" vertical="center" wrapText="1"/>
      <protection/>
    </xf>
    <xf numFmtId="0" fontId="153" fillId="0" borderId="26" xfId="1147" applyNumberFormat="1" applyFont="1" applyFill="1" applyBorder="1" applyAlignment="1">
      <alignment horizontal="center" vertical="center" wrapText="1"/>
      <protection/>
    </xf>
    <xf numFmtId="0" fontId="153" fillId="0" borderId="27" xfId="1147" applyNumberFormat="1" applyFont="1" applyFill="1" applyBorder="1" applyAlignment="1">
      <alignment horizontal="center" vertical="center" wrapText="1"/>
      <protection/>
    </xf>
    <xf numFmtId="0" fontId="153" fillId="0" borderId="6" xfId="1147" applyNumberFormat="1" applyFont="1" applyFill="1" applyBorder="1" applyAlignment="1">
      <alignment horizontal="center" vertical="center" wrapText="1"/>
      <protection/>
    </xf>
    <xf numFmtId="0" fontId="153" fillId="0" borderId="28" xfId="1147" applyNumberFormat="1" applyFont="1" applyFill="1" applyBorder="1" applyAlignment="1">
      <alignment horizontal="center" vertical="center" wrapText="1"/>
      <protection/>
    </xf>
    <xf numFmtId="0" fontId="153" fillId="30" borderId="25" xfId="1147" applyNumberFormat="1" applyFont="1" applyFill="1" applyBorder="1" applyAlignment="1">
      <alignment horizontal="center" vertical="center" wrapText="1"/>
      <protection/>
    </xf>
    <xf numFmtId="0" fontId="153" fillId="30" borderId="26" xfId="1147" applyNumberFormat="1" applyFont="1" applyFill="1" applyBorder="1" applyAlignment="1">
      <alignment horizontal="center" vertical="center" wrapText="1"/>
      <protection/>
    </xf>
    <xf numFmtId="0" fontId="108" fillId="30" borderId="25" xfId="1147" applyNumberFormat="1" applyFont="1" applyFill="1" applyBorder="1" applyAlignment="1">
      <alignment horizontal="center" vertical="center" wrapText="1"/>
      <protection/>
    </xf>
    <xf numFmtId="0" fontId="153" fillId="0" borderId="23" xfId="1147" applyNumberFormat="1" applyFont="1" applyFill="1" applyBorder="1" applyAlignment="1">
      <alignment horizontal="center" vertical="center" wrapText="1"/>
      <protection/>
    </xf>
    <xf numFmtId="0" fontId="153" fillId="0" borderId="22" xfId="1147" applyNumberFormat="1" applyFont="1" applyFill="1" applyBorder="1" applyAlignment="1">
      <alignment horizontal="center" vertical="center" wrapText="1"/>
      <protection/>
    </xf>
    <xf numFmtId="0" fontId="153" fillId="0" borderId="35" xfId="1147" applyNumberFormat="1" applyFont="1" applyFill="1" applyBorder="1" applyAlignment="1">
      <alignment horizontal="center" vertical="center"/>
      <protection/>
    </xf>
    <xf numFmtId="0" fontId="153" fillId="0" borderId="20" xfId="1147" applyNumberFormat="1" applyFont="1" applyFill="1" applyBorder="1" applyAlignment="1">
      <alignment horizontal="center" vertical="center"/>
      <protection/>
    </xf>
    <xf numFmtId="0" fontId="153" fillId="0" borderId="30" xfId="1147" applyNumberFormat="1" applyFont="1" applyFill="1" applyBorder="1" applyAlignment="1">
      <alignment horizontal="center" vertical="center"/>
      <protection/>
    </xf>
    <xf numFmtId="0" fontId="153" fillId="30" borderId="39" xfId="1147" applyNumberFormat="1" applyFont="1" applyFill="1" applyBorder="1" applyAlignment="1">
      <alignment horizontal="center" vertical="center"/>
      <protection/>
    </xf>
    <xf numFmtId="0" fontId="153" fillId="30" borderId="24" xfId="1147" applyNumberFormat="1" applyFont="1" applyFill="1" applyBorder="1" applyAlignment="1">
      <alignment horizontal="center" vertical="center"/>
      <protection/>
    </xf>
    <xf numFmtId="0" fontId="153" fillId="30" borderId="26" xfId="1147" applyNumberFormat="1" applyFont="1" applyFill="1" applyBorder="1" applyAlignment="1">
      <alignment horizontal="center" vertical="center"/>
      <protection/>
    </xf>
    <xf numFmtId="0" fontId="153" fillId="30" borderId="39" xfId="1147" applyNumberFormat="1" applyFont="1" applyFill="1" applyBorder="1" applyAlignment="1">
      <alignment horizontal="center" vertical="center" wrapText="1"/>
      <protection/>
    </xf>
    <xf numFmtId="0" fontId="153" fillId="30" borderId="24" xfId="1147" applyNumberFormat="1" applyFont="1" applyFill="1" applyBorder="1" applyAlignment="1">
      <alignment horizontal="center" vertical="center" wrapText="1"/>
      <protection/>
    </xf>
    <xf numFmtId="0" fontId="153" fillId="30" borderId="27" xfId="1147" applyNumberFormat="1" applyFont="1" applyFill="1" applyBorder="1" applyAlignment="1">
      <alignment horizontal="center" vertical="center"/>
      <protection/>
    </xf>
    <xf numFmtId="0" fontId="153" fillId="30" borderId="6" xfId="1147" applyNumberFormat="1" applyFont="1" applyFill="1" applyBorder="1" applyAlignment="1">
      <alignment horizontal="center" vertical="center"/>
      <protection/>
    </xf>
    <xf numFmtId="0" fontId="153" fillId="0" borderId="29" xfId="1147" applyNumberFormat="1" applyFont="1" applyFill="1" applyBorder="1" applyAlignment="1">
      <alignment horizontal="center" vertical="center" wrapText="1"/>
      <protection/>
    </xf>
    <xf numFmtId="0" fontId="153" fillId="0" borderId="30" xfId="1147" applyNumberFormat="1" applyFont="1" applyFill="1" applyBorder="1" applyAlignment="1">
      <alignment horizontal="center" vertical="center" wrapText="1"/>
      <protection/>
    </xf>
    <xf numFmtId="0" fontId="153" fillId="30" borderId="27" xfId="1147" applyNumberFormat="1" applyFont="1" applyFill="1" applyBorder="1" applyAlignment="1">
      <alignment horizontal="center" vertical="center" wrapText="1"/>
      <protection/>
    </xf>
    <xf numFmtId="0" fontId="153" fillId="30" borderId="6" xfId="1147" applyNumberFormat="1" applyFont="1" applyFill="1" applyBorder="1" applyAlignment="1">
      <alignment horizontal="center" vertical="center" wrapText="1"/>
      <protection/>
    </xf>
    <xf numFmtId="0" fontId="153" fillId="30" borderId="28" xfId="1147" applyNumberFormat="1" applyFont="1" applyFill="1" applyBorder="1" applyAlignment="1">
      <alignment horizontal="center" vertical="center" wrapText="1"/>
      <protection/>
    </xf>
    <xf numFmtId="0" fontId="153" fillId="30" borderId="37" xfId="1147" applyNumberFormat="1" applyFont="1" applyFill="1" applyBorder="1" applyAlignment="1">
      <alignment horizontal="center" vertical="center" wrapText="1"/>
      <protection/>
    </xf>
    <xf numFmtId="0" fontId="153" fillId="30" borderId="38" xfId="1147" applyNumberFormat="1" applyFont="1" applyFill="1" applyBorder="1" applyAlignment="1">
      <alignment horizontal="center" vertical="center" wrapText="1"/>
      <protection/>
    </xf>
    <xf numFmtId="0" fontId="153" fillId="0" borderId="37" xfId="1147" applyNumberFormat="1" applyFont="1" applyFill="1" applyBorder="1" applyAlignment="1">
      <alignment horizontal="center" vertical="center" wrapText="1"/>
      <protection/>
    </xf>
    <xf numFmtId="0" fontId="153" fillId="0" borderId="38" xfId="1147" applyNumberFormat="1" applyFont="1" applyFill="1" applyBorder="1" applyAlignment="1">
      <alignment horizontal="center" vertical="center" wrapText="1"/>
      <protection/>
    </xf>
    <xf numFmtId="0" fontId="153" fillId="30" borderId="36" xfId="1147" applyNumberFormat="1" applyFont="1" applyFill="1" applyBorder="1" applyAlignment="1">
      <alignment horizontal="center" vertical="center" wrapText="1"/>
      <protection/>
    </xf>
    <xf numFmtId="0" fontId="108" fillId="30" borderId="27" xfId="1147" applyNumberFormat="1" applyFont="1" applyFill="1" applyBorder="1" applyAlignment="1">
      <alignment horizontal="center" vertical="center" wrapText="1"/>
      <protection/>
    </xf>
    <xf numFmtId="0" fontId="108" fillId="0" borderId="25" xfId="1147" applyNumberFormat="1" applyFont="1" applyFill="1" applyBorder="1" applyAlignment="1">
      <alignment horizontal="center" vertical="center" wrapText="1"/>
      <protection/>
    </xf>
    <xf numFmtId="0" fontId="153" fillId="0" borderId="34" xfId="1147" applyNumberFormat="1" applyFont="1" applyFill="1" applyBorder="1" applyAlignment="1">
      <alignment horizontal="center" vertical="center"/>
      <protection/>
    </xf>
    <xf numFmtId="0" fontId="153" fillId="0" borderId="2" xfId="1147" applyNumberFormat="1" applyFont="1" applyFill="1" applyBorder="1" applyAlignment="1">
      <alignment horizontal="center" vertical="center"/>
      <protection/>
    </xf>
    <xf numFmtId="0" fontId="153" fillId="0" borderId="22" xfId="1147" applyNumberFormat="1" applyFont="1" applyFill="1" applyBorder="1" applyAlignment="1">
      <alignment horizontal="center" vertical="center"/>
      <protection/>
    </xf>
    <xf numFmtId="0" fontId="59" fillId="0" borderId="0" xfId="1271" applyFont="1" applyFill="1" applyAlignment="1">
      <alignment horizontal="center" vertical="center"/>
      <protection/>
    </xf>
    <xf numFmtId="0" fontId="153" fillId="0" borderId="36" xfId="1147" applyNumberFormat="1" applyFont="1" applyFill="1" applyBorder="1" applyAlignment="1">
      <alignment horizontal="center" vertical="center"/>
      <protection/>
    </xf>
    <xf numFmtId="0" fontId="153" fillId="0" borderId="37" xfId="1147" applyNumberFormat="1" applyFont="1" applyFill="1" applyBorder="1" applyAlignment="1">
      <alignment horizontal="center" vertical="center"/>
      <protection/>
    </xf>
    <xf numFmtId="0" fontId="153" fillId="0" borderId="38" xfId="1147" applyNumberFormat="1" applyFont="1" applyFill="1" applyBorder="1" applyAlignment="1">
      <alignment horizontal="center" vertical="center"/>
      <protection/>
    </xf>
    <xf numFmtId="0" fontId="59" fillId="0" borderId="0" xfId="1281" applyFont="1" applyFill="1" applyAlignment="1">
      <alignment horizontal="center" vertical="center"/>
      <protection/>
    </xf>
    <xf numFmtId="0" fontId="153" fillId="0" borderId="35" xfId="1281" applyFont="1" applyFill="1" applyBorder="1" applyAlignment="1">
      <alignment horizontal="center" vertical="center" wrapText="1"/>
      <protection/>
    </xf>
    <xf numFmtId="0" fontId="153" fillId="0" borderId="34" xfId="1281" applyFont="1" applyFill="1" applyBorder="1" applyAlignment="1">
      <alignment horizontal="center" vertical="center" shrinkToFit="1"/>
      <protection/>
    </xf>
    <xf numFmtId="0" fontId="153" fillId="0" borderId="33" xfId="1281" applyFont="1" applyFill="1" applyBorder="1" applyAlignment="1">
      <alignment horizontal="center" vertical="center" shrinkToFit="1"/>
      <protection/>
    </xf>
    <xf numFmtId="0" fontId="153" fillId="0" borderId="35" xfId="1281" applyFont="1" applyFill="1" applyBorder="1" applyAlignment="1">
      <alignment horizontal="center" vertical="center" shrinkToFit="1"/>
      <protection/>
    </xf>
    <xf numFmtId="0" fontId="153" fillId="0" borderId="34" xfId="1281" applyFont="1" applyFill="1" applyBorder="1" applyAlignment="1">
      <alignment horizontal="center" vertical="center" wrapText="1"/>
      <protection/>
    </xf>
    <xf numFmtId="0" fontId="153" fillId="0" borderId="2" xfId="1281" applyFont="1" applyFill="1" applyBorder="1" applyAlignment="1">
      <alignment horizontal="center" vertical="center" shrinkToFit="1"/>
      <protection/>
    </xf>
    <xf numFmtId="0" fontId="153" fillId="0" borderId="21" xfId="1281" applyFont="1" applyFill="1" applyBorder="1" applyAlignment="1">
      <alignment horizontal="center" vertical="center" shrinkToFit="1"/>
      <protection/>
    </xf>
    <xf numFmtId="0" fontId="153" fillId="0" borderId="30" xfId="1281" applyFont="1" applyFill="1" applyBorder="1" applyAlignment="1">
      <alignment horizontal="center" vertical="center" shrinkToFit="1"/>
      <protection/>
    </xf>
    <xf numFmtId="0" fontId="153" fillId="0" borderId="0" xfId="1281" applyFont="1" applyFill="1" applyBorder="1" applyAlignment="1">
      <alignment horizontal="center" vertical="center" shrinkToFit="1"/>
      <protection/>
    </xf>
    <xf numFmtId="0" fontId="108" fillId="0" borderId="27" xfId="1281" applyFont="1" applyFill="1" applyBorder="1" applyAlignment="1">
      <alignment horizontal="center" vertical="center" shrinkToFit="1"/>
      <protection/>
    </xf>
    <xf numFmtId="0" fontId="153" fillId="0" borderId="6" xfId="1281" applyFont="1" applyFill="1" applyBorder="1" applyAlignment="1">
      <alignment horizontal="center" vertical="center" shrinkToFit="1"/>
      <protection/>
    </xf>
    <xf numFmtId="0" fontId="153" fillId="0" borderId="28" xfId="1281" applyFont="1" applyFill="1" applyBorder="1" applyAlignment="1">
      <alignment horizontal="center" vertical="center" shrinkToFit="1"/>
      <protection/>
    </xf>
    <xf numFmtId="0" fontId="153" fillId="0" borderId="27" xfId="1281" applyFont="1" applyFill="1" applyBorder="1" applyAlignment="1">
      <alignment horizontal="center" vertical="center" shrinkToFit="1"/>
      <protection/>
    </xf>
    <xf numFmtId="0" fontId="153" fillId="0" borderId="24" xfId="1281" applyFont="1" applyFill="1" applyBorder="1" applyAlignment="1">
      <alignment horizontal="center" vertical="center" wrapText="1" shrinkToFit="1"/>
      <protection/>
    </xf>
    <xf numFmtId="0" fontId="153" fillId="0" borderId="26" xfId="1281" applyFont="1" applyFill="1" applyBorder="1" applyAlignment="1">
      <alignment horizontal="center" vertical="center" wrapText="1" shrinkToFit="1"/>
      <protection/>
    </xf>
    <xf numFmtId="0" fontId="153" fillId="0" borderId="39" xfId="1281" applyFont="1" applyFill="1" applyBorder="1" applyAlignment="1">
      <alignment horizontal="center" vertical="center" shrinkToFit="1"/>
      <protection/>
    </xf>
    <xf numFmtId="0" fontId="153" fillId="0" borderId="24" xfId="1281" applyFont="1" applyFill="1" applyBorder="1" applyAlignment="1">
      <alignment horizontal="center" vertical="center" shrinkToFit="1"/>
      <protection/>
    </xf>
    <xf numFmtId="0" fontId="8" fillId="0" borderId="0" xfId="1281" applyFont="1" applyFill="1" applyBorder="1" applyAlignment="1">
      <alignment horizontal="center" vertical="center" shrinkToFit="1"/>
      <protection/>
    </xf>
    <xf numFmtId="0" fontId="8" fillId="0" borderId="0" xfId="1281" applyFont="1" applyFill="1" applyBorder="1" applyAlignment="1">
      <alignment horizontal="center" vertical="center"/>
      <protection/>
    </xf>
    <xf numFmtId="0" fontId="8" fillId="0" borderId="0" xfId="1281" applyFont="1" applyFill="1" applyBorder="1" applyAlignment="1">
      <alignment horizontal="center" vertical="center" wrapText="1"/>
      <protection/>
    </xf>
    <xf numFmtId="0" fontId="108" fillId="0" borderId="34" xfId="1281" applyFont="1" applyFill="1" applyBorder="1" applyAlignment="1">
      <alignment horizontal="center" vertical="center" wrapText="1" shrinkToFit="1"/>
      <protection/>
    </xf>
    <xf numFmtId="0" fontId="108" fillId="0" borderId="33" xfId="1281" applyFont="1" applyFill="1" applyBorder="1" applyAlignment="1">
      <alignment horizontal="center" vertical="center" wrapText="1" shrinkToFit="1"/>
      <protection/>
    </xf>
    <xf numFmtId="0" fontId="108" fillId="0" borderId="35" xfId="1281" applyFont="1" applyFill="1" applyBorder="1" applyAlignment="1">
      <alignment horizontal="center" vertical="center" wrapText="1" shrinkToFit="1"/>
      <protection/>
    </xf>
    <xf numFmtId="0" fontId="153" fillId="0" borderId="39" xfId="1281" applyFont="1" applyFill="1" applyBorder="1" applyAlignment="1">
      <alignment horizontal="center" vertical="center"/>
      <protection/>
    </xf>
    <xf numFmtId="0" fontId="153" fillId="0" borderId="24" xfId="1281" applyFont="1" applyFill="1" applyBorder="1" applyAlignment="1">
      <alignment horizontal="center" vertical="center"/>
      <protection/>
    </xf>
    <xf numFmtId="0" fontId="153" fillId="0" borderId="22" xfId="1281" applyFont="1" applyFill="1" applyBorder="1" applyAlignment="1">
      <alignment horizontal="center" vertical="center" shrinkToFit="1"/>
      <protection/>
    </xf>
    <xf numFmtId="0" fontId="108" fillId="0" borderId="34" xfId="1281" applyFont="1" applyFill="1" applyBorder="1" applyAlignment="1">
      <alignment horizontal="center" vertical="center"/>
      <protection/>
    </xf>
    <xf numFmtId="0" fontId="153" fillId="0" borderId="33" xfId="1281" applyFont="1" applyFill="1" applyBorder="1" applyAlignment="1">
      <alignment horizontal="center" vertical="center"/>
      <protection/>
    </xf>
    <xf numFmtId="0" fontId="153" fillId="0" borderId="35" xfId="1281" applyFont="1" applyFill="1" applyBorder="1" applyAlignment="1">
      <alignment horizontal="center" vertical="center"/>
      <protection/>
    </xf>
    <xf numFmtId="0" fontId="108" fillId="0" borderId="39" xfId="1281" applyFont="1" applyFill="1" applyBorder="1" applyAlignment="1">
      <alignment horizontal="center" vertical="center" wrapText="1"/>
      <protection/>
    </xf>
    <xf numFmtId="0" fontId="153" fillId="0" borderId="24" xfId="1281" applyFont="1" applyFill="1" applyBorder="1" applyAlignment="1">
      <alignment horizontal="center" vertical="center" wrapText="1"/>
      <protection/>
    </xf>
    <xf numFmtId="0" fontId="153" fillId="0" borderId="26" xfId="1281" applyFont="1" applyFill="1" applyBorder="1" applyAlignment="1">
      <alignment horizontal="center" vertical="center" wrapText="1"/>
      <protection/>
    </xf>
    <xf numFmtId="0" fontId="8" fillId="0" borderId="0" xfId="1281" applyFont="1" applyFill="1" applyAlignment="1">
      <alignment horizontal="left" vertical="center"/>
      <protection/>
    </xf>
    <xf numFmtId="0" fontId="53" fillId="0" borderId="34" xfId="1286" applyFont="1" applyFill="1" applyBorder="1" applyAlignment="1" applyProtection="1">
      <alignment horizontal="center" vertical="center" wrapText="1"/>
      <protection locked="0"/>
    </xf>
    <xf numFmtId="0" fontId="53" fillId="0" borderId="35" xfId="1286" applyFont="1" applyFill="1" applyBorder="1" applyAlignment="1" applyProtection="1">
      <alignment horizontal="center" vertical="center" wrapText="1"/>
      <protection locked="0"/>
    </xf>
    <xf numFmtId="0" fontId="53" fillId="0" borderId="22" xfId="1286" applyFont="1" applyFill="1" applyBorder="1" applyAlignment="1" applyProtection="1">
      <alignment horizontal="center" vertical="center"/>
      <protection locked="0"/>
    </xf>
    <xf numFmtId="0" fontId="53" fillId="0" borderId="30" xfId="1286" applyFont="1" applyFill="1" applyBorder="1" applyAlignment="1" applyProtection="1">
      <alignment horizontal="center" vertical="center"/>
      <protection locked="0"/>
    </xf>
    <xf numFmtId="0" fontId="53" fillId="0" borderId="34" xfId="1286" applyFont="1" applyFill="1" applyBorder="1" applyAlignment="1" applyProtection="1">
      <alignment horizontal="center" vertical="center" shrinkToFit="1"/>
      <protection locked="0"/>
    </xf>
    <xf numFmtId="0" fontId="53" fillId="0" borderId="2" xfId="1286" applyFont="1" applyFill="1" applyBorder="1" applyAlignment="1" applyProtection="1">
      <alignment horizontal="center" vertical="center" shrinkToFit="1"/>
      <protection locked="0"/>
    </xf>
    <xf numFmtId="0" fontId="53" fillId="0" borderId="22" xfId="1286" applyFont="1" applyFill="1" applyBorder="1" applyAlignment="1" applyProtection="1">
      <alignment horizontal="center" vertical="center" shrinkToFit="1"/>
      <protection locked="0"/>
    </xf>
    <xf numFmtId="0" fontId="53" fillId="0" borderId="27" xfId="1286" applyFont="1" applyFill="1" applyBorder="1" applyAlignment="1" applyProtection="1">
      <alignment horizontal="center" vertical="center"/>
      <protection locked="0"/>
    </xf>
    <xf numFmtId="0" fontId="53" fillId="0" borderId="6" xfId="1286" applyFont="1" applyFill="1" applyBorder="1" applyAlignment="1" applyProtection="1">
      <alignment horizontal="center" vertical="center"/>
      <protection locked="0"/>
    </xf>
    <xf numFmtId="0" fontId="53" fillId="0" borderId="28" xfId="1286" applyFont="1" applyFill="1" applyBorder="1" applyAlignment="1" applyProtection="1">
      <alignment horizontal="center" vertical="center"/>
      <protection locked="0"/>
    </xf>
    <xf numFmtId="0" fontId="53" fillId="0" borderId="35" xfId="1286" applyFont="1" applyFill="1" applyBorder="1" applyAlignment="1" applyProtection="1">
      <alignment horizontal="center" vertical="center"/>
      <protection locked="0"/>
    </xf>
    <xf numFmtId="0" fontId="57" fillId="0" borderId="34" xfId="1286" applyFont="1" applyFill="1" applyBorder="1" applyAlignment="1" applyProtection="1">
      <alignment horizontal="center" vertical="center" wrapText="1"/>
      <protection locked="0"/>
    </xf>
    <xf numFmtId="0" fontId="57" fillId="0" borderId="35" xfId="1286" applyFont="1" applyFill="1" applyBorder="1" applyAlignment="1" applyProtection="1">
      <alignment horizontal="center" vertical="center" wrapText="1"/>
      <protection locked="0"/>
    </xf>
    <xf numFmtId="0" fontId="53" fillId="0" borderId="20" xfId="1286" applyFont="1" applyFill="1" applyBorder="1" applyAlignment="1" applyProtection="1">
      <alignment horizontal="center" vertical="center"/>
      <protection locked="0"/>
    </xf>
    <xf numFmtId="176" fontId="59" fillId="0" borderId="0" xfId="1287" applyNumberFormat="1" applyFont="1" applyFill="1" applyAlignment="1">
      <alignment horizontal="center" vertical="center"/>
      <protection/>
    </xf>
    <xf numFmtId="0" fontId="59" fillId="0" borderId="0" xfId="1287" applyFont="1" applyFill="1" applyAlignment="1">
      <alignment horizontal="center" vertical="center"/>
      <protection/>
    </xf>
    <xf numFmtId="0" fontId="54" fillId="0" borderId="0" xfId="1287" applyFont="1" applyFill="1" applyBorder="1" applyAlignment="1">
      <alignment horizontal="right" vertical="center" shrinkToFit="1"/>
      <protection/>
    </xf>
    <xf numFmtId="0" fontId="53" fillId="0" borderId="20" xfId="1287" applyFont="1" applyFill="1" applyBorder="1" applyAlignment="1">
      <alignment horizontal="center" vertical="center"/>
      <protection/>
    </xf>
    <xf numFmtId="0" fontId="53" fillId="0" borderId="2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2" xfId="1287" applyFont="1" applyFill="1" applyBorder="1" applyAlignment="1">
      <alignment horizontal="center" vertical="center"/>
      <protection/>
    </xf>
    <xf numFmtId="0" fontId="53" fillId="0" borderId="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0" xfId="1287" applyFont="1" applyFill="1" applyBorder="1" applyAlignment="1">
      <alignment horizontal="center" vertical="center"/>
      <protection/>
    </xf>
    <xf numFmtId="0" fontId="53" fillId="0" borderId="21" xfId="1287" applyFont="1" applyFill="1" applyBorder="1" applyAlignment="1">
      <alignment horizontal="center" vertical="center"/>
      <protection/>
    </xf>
    <xf numFmtId="0" fontId="57" fillId="0" borderId="0" xfId="1287" applyFont="1" applyFill="1" applyBorder="1" applyAlignment="1">
      <alignment horizontal="center" vertical="center"/>
      <protection/>
    </xf>
    <xf numFmtId="0" fontId="153" fillId="0" borderId="34" xfId="1279" applyFont="1" applyFill="1" applyBorder="1" applyAlignment="1">
      <alignment horizontal="center" vertical="center" shrinkToFit="1"/>
      <protection/>
    </xf>
    <xf numFmtId="0" fontId="153" fillId="0" borderId="2" xfId="1279" applyFont="1" applyFill="1" applyBorder="1" applyAlignment="1">
      <alignment horizontal="center" vertical="center" shrinkToFit="1"/>
      <protection/>
    </xf>
    <xf numFmtId="0" fontId="153" fillId="0" borderId="22" xfId="1279" applyFont="1" applyFill="1" applyBorder="1" applyAlignment="1">
      <alignment horizontal="center" vertical="center" shrinkToFit="1"/>
      <protection/>
    </xf>
    <xf numFmtId="0" fontId="156" fillId="0" borderId="39" xfId="1263" applyFont="1" applyFill="1" applyBorder="1" applyAlignment="1">
      <alignment horizontal="center" vertical="center" wrapText="1"/>
      <protection/>
    </xf>
    <xf numFmtId="0" fontId="156" fillId="0" borderId="24" xfId="1263" applyFont="1" applyFill="1" applyBorder="1" applyAlignment="1">
      <alignment horizontal="center" vertical="center" wrapText="1"/>
      <protection/>
    </xf>
    <xf numFmtId="0" fontId="153" fillId="0" borderId="39" xfId="1279" applyFont="1" applyFill="1" applyBorder="1" applyAlignment="1">
      <alignment horizontal="center" vertical="center" shrinkToFit="1"/>
      <protection/>
    </xf>
    <xf numFmtId="0" fontId="153" fillId="0" borderId="24" xfId="1279" applyFont="1" applyFill="1" applyBorder="1" applyAlignment="1">
      <alignment horizontal="center" vertical="center" shrinkToFit="1"/>
      <protection/>
    </xf>
    <xf numFmtId="0" fontId="153" fillId="0" borderId="39" xfId="1263" applyFont="1" applyFill="1" applyBorder="1" applyAlignment="1">
      <alignment horizontal="center" vertical="center" wrapText="1"/>
      <protection/>
    </xf>
    <xf numFmtId="0" fontId="153" fillId="0" borderId="24" xfId="1263" applyFont="1" applyFill="1" applyBorder="1" applyAlignment="1">
      <alignment horizontal="center" vertical="center" wrapText="1"/>
      <protection/>
    </xf>
    <xf numFmtId="0" fontId="153" fillId="0" borderId="35" xfId="1279" applyFont="1" applyFill="1" applyBorder="1" applyAlignment="1">
      <alignment horizontal="center" vertical="center" shrinkToFit="1"/>
      <protection/>
    </xf>
    <xf numFmtId="0" fontId="153" fillId="0" borderId="20" xfId="1279" applyFont="1" applyFill="1" applyBorder="1" applyAlignment="1">
      <alignment horizontal="center" vertical="center" shrinkToFit="1"/>
      <protection/>
    </xf>
    <xf numFmtId="0" fontId="153" fillId="0" borderId="30" xfId="1279" applyFont="1" applyFill="1" applyBorder="1" applyAlignment="1">
      <alignment horizontal="center" vertical="center" shrinkToFit="1"/>
      <protection/>
    </xf>
    <xf numFmtId="0" fontId="153" fillId="0" borderId="39" xfId="1279" applyFont="1" applyFill="1" applyBorder="1" applyAlignment="1">
      <alignment horizontal="center" vertical="center" wrapText="1" shrinkToFit="1"/>
      <protection/>
    </xf>
    <xf numFmtId="0" fontId="153" fillId="0" borderId="24" xfId="1279" applyFont="1" applyFill="1" applyBorder="1" applyAlignment="1">
      <alignment horizontal="center" vertical="center" wrapText="1" shrinkToFit="1"/>
      <protection/>
    </xf>
    <xf numFmtId="0" fontId="156" fillId="0" borderId="39" xfId="1279" applyFont="1" applyFill="1" applyBorder="1" applyAlignment="1">
      <alignment horizontal="center" vertical="center" wrapText="1" shrinkToFit="1"/>
      <protection/>
    </xf>
    <xf numFmtId="0" fontId="156" fillId="0" borderId="24" xfId="1279" applyFont="1" applyFill="1" applyBorder="1" applyAlignment="1">
      <alignment horizontal="center" vertical="center" wrapText="1" shrinkToFit="1"/>
      <protection/>
    </xf>
    <xf numFmtId="0" fontId="153" fillId="0" borderId="35" xfId="1273" applyFont="1" applyFill="1" applyBorder="1" applyAlignment="1">
      <alignment horizontal="center" vertical="center" wrapText="1"/>
      <protection/>
    </xf>
    <xf numFmtId="0" fontId="153" fillId="0" borderId="39" xfId="1273" applyFont="1" applyFill="1" applyBorder="1" applyAlignment="1">
      <alignment horizontal="center" vertical="center"/>
      <protection/>
    </xf>
    <xf numFmtId="0" fontId="153" fillId="0" borderId="24" xfId="1273" applyFont="1" applyFill="1" applyBorder="1" applyAlignment="1">
      <alignment horizontal="center" vertical="center"/>
      <protection/>
    </xf>
    <xf numFmtId="0" fontId="108" fillId="0" borderId="34" xfId="1273" applyFont="1" applyFill="1" applyBorder="1" applyAlignment="1">
      <alignment horizontal="center" vertical="center"/>
      <protection/>
    </xf>
    <xf numFmtId="0" fontId="108" fillId="0" borderId="33" xfId="1273" applyFont="1" applyFill="1" applyBorder="1" applyAlignment="1">
      <alignment horizontal="center" vertical="center"/>
      <protection/>
    </xf>
    <xf numFmtId="0" fontId="108" fillId="0" borderId="35" xfId="1273" applyFont="1" applyFill="1" applyBorder="1" applyAlignment="1">
      <alignment horizontal="center" vertical="center"/>
      <protection/>
    </xf>
    <xf numFmtId="0" fontId="153" fillId="0" borderId="34" xfId="1273" applyFont="1" applyFill="1" applyBorder="1" applyAlignment="1">
      <alignment horizontal="center" vertical="center" wrapText="1"/>
      <protection/>
    </xf>
    <xf numFmtId="0" fontId="153" fillId="0" borderId="2" xfId="1273" applyFont="1" applyFill="1" applyBorder="1" applyAlignment="1">
      <alignment horizontal="center" vertical="center"/>
      <protection/>
    </xf>
    <xf numFmtId="0" fontId="153" fillId="0" borderId="26" xfId="1273" applyFont="1" applyFill="1" applyBorder="1" applyAlignment="1">
      <alignment horizontal="center" vertical="center"/>
      <protection/>
    </xf>
    <xf numFmtId="41" fontId="160" fillId="0" borderId="34" xfId="1129" applyFont="1" applyFill="1" applyBorder="1" applyAlignment="1">
      <alignment horizontal="center" vertical="center"/>
    </xf>
    <xf numFmtId="41" fontId="160" fillId="0" borderId="2" xfId="1129" applyFont="1" applyFill="1" applyBorder="1" applyAlignment="1">
      <alignment horizontal="center" vertical="center"/>
    </xf>
    <xf numFmtId="41" fontId="160" fillId="0" borderId="22" xfId="1129" applyFont="1" applyFill="1" applyBorder="1" applyAlignment="1">
      <alignment horizontal="center" vertical="center"/>
    </xf>
    <xf numFmtId="41" fontId="110" fillId="0" borderId="36" xfId="1129" applyFont="1" applyFill="1" applyBorder="1" applyAlignment="1">
      <alignment horizontal="center" vertical="center" shrinkToFit="1"/>
    </xf>
    <xf numFmtId="41" fontId="110" fillId="0" borderId="37" xfId="1129" applyFont="1" applyFill="1" applyBorder="1" applyAlignment="1">
      <alignment horizontal="center" vertical="center" shrinkToFit="1"/>
    </xf>
    <xf numFmtId="41" fontId="110" fillId="0" borderId="38" xfId="1129" applyFont="1" applyFill="1" applyBorder="1" applyAlignment="1">
      <alignment horizontal="center" vertical="center" shrinkToFit="1"/>
    </xf>
    <xf numFmtId="0" fontId="8" fillId="0" borderId="0" xfId="1282" applyFont="1" applyFill="1" applyBorder="1" applyAlignment="1">
      <alignment horizontal="left" vertical="center"/>
      <protection/>
    </xf>
    <xf numFmtId="41" fontId="59" fillId="0" borderId="0" xfId="1129" applyFont="1" applyFill="1" applyAlignment="1">
      <alignment horizontal="center" vertical="center"/>
    </xf>
    <xf numFmtId="41" fontId="8" fillId="0" borderId="36" xfId="1129" applyFont="1" applyFill="1" applyBorder="1" applyAlignment="1">
      <alignment horizontal="center" vertical="center"/>
    </xf>
    <xf numFmtId="41" fontId="8" fillId="0" borderId="37" xfId="1129" applyFont="1" applyFill="1" applyBorder="1" applyAlignment="1">
      <alignment horizontal="center" vertical="center"/>
    </xf>
    <xf numFmtId="41" fontId="8" fillId="0" borderId="38" xfId="1129" applyFont="1" applyFill="1" applyBorder="1" applyAlignment="1">
      <alignment horizontal="center" vertical="center"/>
    </xf>
    <xf numFmtId="41" fontId="160" fillId="0" borderId="35" xfId="1129" applyFont="1" applyFill="1" applyBorder="1" applyAlignment="1">
      <alignment horizontal="center" vertical="center"/>
    </xf>
    <xf numFmtId="41" fontId="160" fillId="0" borderId="20" xfId="1129" applyFont="1" applyFill="1" applyBorder="1" applyAlignment="1">
      <alignment horizontal="center" vertical="center"/>
    </xf>
    <xf numFmtId="41" fontId="160" fillId="0" borderId="30" xfId="1129" applyFont="1" applyFill="1" applyBorder="1" applyAlignment="1">
      <alignment horizontal="center" vertical="center"/>
    </xf>
    <xf numFmtId="0" fontId="59" fillId="0" borderId="0" xfId="1133" applyFont="1" applyFill="1" applyBorder="1" applyAlignment="1">
      <alignment horizontal="center" vertical="center"/>
      <protection/>
    </xf>
    <xf numFmtId="176" fontId="65" fillId="0" borderId="0" xfId="1133" applyNumberFormat="1" applyFont="1" applyFill="1" applyAlignment="1">
      <alignment horizontal="center" vertical="center"/>
      <protection/>
    </xf>
    <xf numFmtId="176" fontId="59" fillId="0" borderId="0" xfId="1133" applyNumberFormat="1" applyFont="1" applyFill="1" applyBorder="1" applyAlignment="1">
      <alignment horizontal="center" vertical="center" shrinkToFit="1"/>
      <protection/>
    </xf>
    <xf numFmtId="0" fontId="169" fillId="0" borderId="10" xfId="0" applyNumberFormat="1" applyFont="1" applyFill="1" applyBorder="1" applyAlignment="1">
      <alignment horizontal="center" vertical="center" wrapText="1"/>
    </xf>
    <xf numFmtId="0" fontId="169" fillId="0" borderId="25" xfId="0" applyNumberFormat="1" applyFont="1" applyFill="1" applyBorder="1" applyAlignment="1">
      <alignment horizontal="center" vertical="center" wrapText="1"/>
    </xf>
    <xf numFmtId="0" fontId="169" fillId="0" borderId="39" xfId="0" applyNumberFormat="1" applyFont="1" applyFill="1" applyBorder="1" applyAlignment="1">
      <alignment horizontal="center" vertical="center" wrapText="1"/>
    </xf>
    <xf numFmtId="0" fontId="169" fillId="0" borderId="24" xfId="0" applyNumberFormat="1" applyFont="1" applyFill="1" applyBorder="1" applyAlignment="1">
      <alignment horizontal="center" vertical="center" wrapText="1"/>
    </xf>
    <xf numFmtId="0" fontId="169" fillId="0" borderId="26" xfId="0" applyNumberFormat="1" applyFont="1" applyFill="1" applyBorder="1" applyAlignment="1">
      <alignment horizontal="center" vertical="center" wrapText="1"/>
    </xf>
    <xf numFmtId="0" fontId="169" fillId="0" borderId="41" xfId="0" applyNumberFormat="1" applyFont="1" applyFill="1" applyBorder="1" applyAlignment="1">
      <alignment horizontal="center" vertical="center" wrapText="1"/>
    </xf>
    <xf numFmtId="176" fontId="169" fillId="0" borderId="25" xfId="0" applyNumberFormat="1" applyFont="1" applyFill="1" applyBorder="1" applyAlignment="1">
      <alignment horizontal="center" vertical="center" wrapText="1"/>
    </xf>
    <xf numFmtId="176" fontId="169" fillId="0" borderId="26" xfId="0" applyNumberFormat="1" applyFont="1" applyFill="1" applyBorder="1" applyAlignment="1">
      <alignment horizontal="center" vertical="center" wrapText="1"/>
    </xf>
    <xf numFmtId="0" fontId="169" fillId="0" borderId="23" xfId="0" applyNumberFormat="1" applyFont="1" applyFill="1" applyBorder="1" applyAlignment="1">
      <alignment horizontal="center" vertical="center" wrapText="1"/>
    </xf>
    <xf numFmtId="0" fontId="169" fillId="0" borderId="22" xfId="0" applyNumberFormat="1" applyFont="1" applyFill="1" applyBorder="1" applyAlignment="1">
      <alignment horizontal="center" vertical="center" wrapText="1"/>
    </xf>
    <xf numFmtId="0" fontId="169" fillId="0" borderId="36" xfId="0" applyNumberFormat="1" applyFont="1" applyFill="1" applyBorder="1" applyAlignment="1">
      <alignment horizontal="center" vertical="center" wrapText="1"/>
    </xf>
    <xf numFmtId="0" fontId="169" fillId="0" borderId="37" xfId="0" applyNumberFormat="1" applyFont="1" applyFill="1" applyBorder="1" applyAlignment="1">
      <alignment horizontal="center" vertical="center" wrapText="1"/>
    </xf>
    <xf numFmtId="0" fontId="169" fillId="0" borderId="38" xfId="0" applyNumberFormat="1" applyFont="1" applyFill="1" applyBorder="1" applyAlignment="1">
      <alignment horizontal="center" vertical="center" wrapText="1"/>
    </xf>
    <xf numFmtId="0" fontId="153" fillId="0" borderId="34" xfId="1133" applyFont="1" applyFill="1" applyBorder="1" applyAlignment="1">
      <alignment horizontal="center" vertical="center"/>
      <protection/>
    </xf>
    <xf numFmtId="0" fontId="153" fillId="0" borderId="2" xfId="1133" applyFont="1" applyFill="1" applyBorder="1" applyAlignment="1">
      <alignment horizontal="center" vertical="center"/>
      <protection/>
    </xf>
    <xf numFmtId="0" fontId="153" fillId="0" borderId="22" xfId="1133" applyFont="1" applyFill="1" applyBorder="1" applyAlignment="1">
      <alignment horizontal="center" vertical="center"/>
      <protection/>
    </xf>
    <xf numFmtId="0" fontId="153" fillId="0" borderId="35" xfId="1133" applyFont="1" applyFill="1" applyBorder="1" applyAlignment="1">
      <alignment horizontal="center" vertical="center"/>
      <protection/>
    </xf>
    <xf numFmtId="0" fontId="153" fillId="0" borderId="20" xfId="1133" applyFont="1" applyFill="1" applyBorder="1" applyAlignment="1">
      <alignment horizontal="center" vertical="center"/>
      <protection/>
    </xf>
    <xf numFmtId="0" fontId="153" fillId="0" borderId="30" xfId="1133" applyFont="1" applyFill="1" applyBorder="1" applyAlignment="1">
      <alignment horizontal="center" vertical="center"/>
      <protection/>
    </xf>
    <xf numFmtId="0" fontId="53" fillId="0" borderId="34" xfId="1274" applyFont="1" applyFill="1" applyBorder="1" applyAlignment="1">
      <alignment horizontal="center" vertical="center" wrapText="1" shrinkToFit="1"/>
      <protection/>
    </xf>
    <xf numFmtId="0" fontId="53" fillId="0" borderId="2" xfId="1274" applyFont="1" applyFill="1" applyBorder="1" applyAlignment="1">
      <alignment horizontal="center" vertical="center" shrinkToFit="1"/>
      <protection/>
    </xf>
    <xf numFmtId="0" fontId="53" fillId="0" borderId="22" xfId="1274" applyFont="1" applyFill="1" applyBorder="1" applyAlignment="1">
      <alignment horizontal="center" vertical="center" shrinkToFit="1"/>
      <protection/>
    </xf>
    <xf numFmtId="0" fontId="53" fillId="0" borderId="35" xfId="1274" applyFont="1" applyFill="1" applyBorder="1" applyAlignment="1">
      <alignment horizontal="center" vertical="center" wrapText="1"/>
      <protection/>
    </xf>
    <xf numFmtId="0" fontId="53" fillId="0" borderId="34" xfId="1274" applyFont="1" applyFill="1" applyBorder="1" applyAlignment="1">
      <alignment horizontal="center" vertical="center"/>
      <protection/>
    </xf>
    <xf numFmtId="0" fontId="53" fillId="0" borderId="35" xfId="1274" applyFont="1" applyFill="1" applyBorder="1" applyAlignment="1">
      <alignment horizontal="center" vertical="center"/>
      <protection/>
    </xf>
    <xf numFmtId="0" fontId="53" fillId="0" borderId="2" xfId="1274" applyFont="1" applyFill="1" applyBorder="1" applyAlignment="1">
      <alignment horizontal="center" vertical="center"/>
      <protection/>
    </xf>
    <xf numFmtId="0" fontId="53" fillId="0" borderId="20" xfId="1274" applyFont="1" applyFill="1" applyBorder="1" applyAlignment="1">
      <alignment horizontal="center" vertical="center"/>
      <protection/>
    </xf>
    <xf numFmtId="0" fontId="53" fillId="0" borderId="22" xfId="1274" applyFont="1" applyFill="1" applyBorder="1" applyAlignment="1">
      <alignment horizontal="center" vertical="center"/>
      <protection/>
    </xf>
    <xf numFmtId="0" fontId="53" fillId="0" borderId="30" xfId="1274" applyFont="1" applyFill="1" applyBorder="1" applyAlignment="1">
      <alignment horizontal="center" vertical="center"/>
      <protection/>
    </xf>
    <xf numFmtId="0" fontId="53" fillId="0" borderId="33" xfId="1274" applyFont="1" applyFill="1" applyBorder="1" applyAlignment="1">
      <alignment horizontal="center" vertical="center"/>
      <protection/>
    </xf>
  </cellXfs>
  <cellStyles count="1275">
    <cellStyle name="Normal" xfId="0"/>
    <cellStyle name=" 1" xfId="15"/>
    <cellStyle name="&quot;" xfId="16"/>
    <cellStyle name="&quot; 2" xfId="17"/>
    <cellStyle name="&quot; 3" xfId="18"/>
    <cellStyle name="&quot; 3 2" xfId="19"/>
    <cellStyle name="&quot; 4" xfId="20"/>
    <cellStyle name="&quot;_Book1" xfId="21"/>
    <cellStyle name="&quot;_도로교통공단(110803)" xfId="22"/>
    <cellStyle name="&quot;_도로교통공단(110803) 2" xfId="23"/>
    <cellStyle name="&quot;_도로교통공단(110803)_Book1" xfId="24"/>
    <cellStyle name="&quot;_도로교통공단(110803)_Book1 2" xfId="25"/>
    <cellStyle name="&quot;_도로교통공단-조형은" xfId="26"/>
    <cellStyle name="&quot;_도로교통공단-조형은 2" xfId="27"/>
    <cellStyle name="&quot;_도로교통공단-조형은 3" xfId="28"/>
    <cellStyle name="??&amp;O?&amp;H?_x0008__x000F__x0007_?_x0007__x0001__x0001_" xfId="29"/>
    <cellStyle name="??&amp;O?&amp;H?_x0008__x000F__x0007_?_x0007__x0001__x0001_ 2" xfId="30"/>
    <cellStyle name="??&amp;O?&amp;H?_x0008__x000F__x0007_?_x0007__x0001__x0001_ 2 2" xfId="31"/>
    <cellStyle name="??&amp;O?&amp;H?_x0008__x000F__x0007_?_x0007__x0001__x0001_ 3" xfId="32"/>
    <cellStyle name="??&amp;O?&amp;H?_x0008_??_x0007__x0001__x0001_" xfId="33"/>
    <cellStyle name="??&amp;O?&amp;H?_x0008_??_x0007__x0001__x0001_ 2" xfId="34"/>
    <cellStyle name="??&amp;O?&amp;H?_x0008_??_x0007__x0001__x0001_ 2 2" xfId="35"/>
    <cellStyle name="??&amp;O?&amp;H?_x0008_??_x0007__x0001__x0001_ 3" xfId="36"/>
    <cellStyle name="?W?_laroux" xfId="37"/>
    <cellStyle name="_(천안)1-4분기소방용수현황" xfId="38"/>
    <cellStyle name="_(천안)2분기 소방용수시설 현황보고" xfId="39"/>
    <cellStyle name="_(천안)3분기 소방용수시설현황 보고" xfId="40"/>
    <cellStyle name="_(천안)4분기 소방용수시설현황 보고" xfId="41"/>
    <cellStyle name="_05-허가민원과~이향숙~엑셀" xfId="42"/>
    <cellStyle name="_05-허가민원과~이향숙~엑셀 2" xfId="43"/>
    <cellStyle name="_05-허가민원과~이향숙~엑셀 3" xfId="44"/>
    <cellStyle name="_05-허가민원과~이향숙~엑셀 4" xfId="45"/>
    <cellStyle name="_06-자치정보과(2008-12-31기준 작성)" xfId="46"/>
    <cellStyle name="_06-자치정보과(2008-12-31기준 작성) 2" xfId="47"/>
    <cellStyle name="_06-자치정보과(2008-12-31기준 작성) 3" xfId="48"/>
    <cellStyle name="_06-자치정보과(2008-12-31기준 작성) 4" xfId="49"/>
    <cellStyle name="_06-자치정보과(2008-12-31기준 작성) 5" xfId="50"/>
    <cellStyle name="_06-자치정보과(2008-12-31기준 작성) 6" xfId="51"/>
    <cellStyle name="_10. 주택,건설" xfId="52"/>
    <cellStyle name="_10. 주택,건설 2" xfId="53"/>
    <cellStyle name="_10. 주택,건설 3" xfId="54"/>
    <cellStyle name="_10. 주택,건설 4" xfId="55"/>
    <cellStyle name="_10. 주택,건설 5" xfId="56"/>
    <cellStyle name="_10. 주택,건설 6" xfId="57"/>
    <cellStyle name="_11. 교통,관광 및 정보통신" xfId="58"/>
    <cellStyle name="_11. 교통,관광 및 정보통신 2" xfId="59"/>
    <cellStyle name="_11. 교통,관광 및 정보통신 3" xfId="60"/>
    <cellStyle name="_11. 교통,관광 및 정보통신 4" xfId="61"/>
    <cellStyle name="_11. 교통,관광 및 정보통신 5" xfId="62"/>
    <cellStyle name="_11. 교통,관광 및 정보통신 6" xfId="63"/>
    <cellStyle name="_13. 환경" xfId="64"/>
    <cellStyle name="_16. 공공행정 및 사법" xfId="65"/>
    <cellStyle name="_16. 공공행정 및 사법 2" xfId="66"/>
    <cellStyle name="_16. 공공행정 및 사법 3" xfId="67"/>
    <cellStyle name="_16. 공공행정 및 사법 4" xfId="68"/>
    <cellStyle name="_16-재난안전과~황의범~엑셀" xfId="69"/>
    <cellStyle name="_16-재난안전과~황의범~엑셀 2" xfId="70"/>
    <cellStyle name="_16-재난안전과~황의범~엑셀 3" xfId="71"/>
    <cellStyle name="_16-재난안전과~황의범~엑셀 4" xfId="72"/>
    <cellStyle name="_16-재난안전과~황의범~엑셀 5" xfId="73"/>
    <cellStyle name="_16-재난안전과~황의범~엑셀 6" xfId="74"/>
    <cellStyle name="_17-청정농업과~이권행~엑셀" xfId="75"/>
    <cellStyle name="_17-청정농업과~이권행~엑셀 2" xfId="76"/>
    <cellStyle name="_17-청정농업과~이권행~엑셀 3" xfId="77"/>
    <cellStyle name="_17-청정농업과~이권행~엑셀 4" xfId="78"/>
    <cellStyle name="_18-해양수산과~우창규~엑셀" xfId="79"/>
    <cellStyle name="_18-해양수산과~우창규~엑셀 2" xfId="80"/>
    <cellStyle name="_18-해양수산과~우창규~엑셀 3" xfId="81"/>
    <cellStyle name="_18-해양수산과~우창규~엑셀 4" xfId="82"/>
    <cellStyle name="_18-해양수산과~우창규~엑셀 5" xfId="83"/>
    <cellStyle name="_18-해양수산과~우창규~엑셀 6" xfId="84"/>
    <cellStyle name="_2008년말기준 통계연보 자료-백주순" xfId="85"/>
    <cellStyle name="_2008년말기준 통계연보 자료-백주순 2" xfId="86"/>
    <cellStyle name="_2008년말기준 통계연보 자료-백주순 3" xfId="87"/>
    <cellStyle name="_2008년말기준 통계연보 자료-백주순 4" xfId="88"/>
    <cellStyle name="_2008년말기준 통계연보 자료-백주순 5" xfId="89"/>
    <cellStyle name="_2008년말기준 통계연보 자료-백주순 6" xfId="90"/>
    <cellStyle name="_3. 인구" xfId="91"/>
    <cellStyle name="_3. 인구 2" xfId="92"/>
    <cellStyle name="_3. 인구 3" xfId="93"/>
    <cellStyle name="_3. 인구 4" xfId="94"/>
    <cellStyle name="_3인구" xfId="95"/>
    <cellStyle name="_6. 농림수산업" xfId="96"/>
    <cellStyle name="_6. 농림수산업 2" xfId="97"/>
    <cellStyle name="_6. 농림수산업 3" xfId="98"/>
    <cellStyle name="_6. 농림수산업 4" xfId="99"/>
    <cellStyle name="_6. 농림수산업(01~20)" xfId="100"/>
    <cellStyle name="_6. 농림수산업(01~20) 2" xfId="101"/>
    <cellStyle name="_6. 농림수산업(01~20) 3" xfId="102"/>
    <cellStyle name="_6. 농림수산업(01~20) 4" xfId="103"/>
    <cellStyle name="_6. 농림수산업(21~40)" xfId="104"/>
    <cellStyle name="_6. 농림수산업(21~40) 2" xfId="105"/>
    <cellStyle name="_6. 농림수산업(41~57)" xfId="106"/>
    <cellStyle name="_6. 농림수산업(41~57) 2" xfId="107"/>
    <cellStyle name="_6. 농림수산업(41~57) 3" xfId="108"/>
    <cellStyle name="_6. 농림수산업(46~59)" xfId="109"/>
    <cellStyle name="_6. 농림수산업(46~59) 2" xfId="110"/>
    <cellStyle name="_6. 농림수산업(46~59) 3" xfId="111"/>
    <cellStyle name="_6. 농림수산업(46~59) 4" xfId="112"/>
    <cellStyle name="_6. 농림수산업(46~59) 5" xfId="113"/>
    <cellStyle name="_6. 농림수산업(46~59) 6" xfId="114"/>
    <cellStyle name="_6. 농림수산업(51~58)" xfId="115"/>
    <cellStyle name="_6. 농림수산업(51~58) 2" xfId="116"/>
    <cellStyle name="_6. 농림수산업(51~58) 3" xfId="117"/>
    <cellStyle name="_6. 농림수산업(51~58) 4" xfId="118"/>
    <cellStyle name="_6. 농림수산업(51~58) 5" xfId="119"/>
    <cellStyle name="_6. 농림수산업(51~58) 6" xfId="120"/>
    <cellStyle name="_9. 유통,금융,보험 및 기타 서비스" xfId="121"/>
    <cellStyle name="_Book1" xfId="122"/>
    <cellStyle name="_Book1 2" xfId="123"/>
    <cellStyle name="_Book1 3" xfId="124"/>
    <cellStyle name="_Book1 4" xfId="125"/>
    <cellStyle name="_기획감사담당관실-2009.12.31 기준-김상록" xfId="126"/>
    <cellStyle name="_기획감사담당관실-2009.12.31 기준-김상록 2" xfId="127"/>
    <cellStyle name="_기획감사담당관실-2009.12.31 기준-김상록 3" xfId="128"/>
    <cellStyle name="_기획감사담당관실-2009.12.31 기준-김상록 4" xfId="129"/>
    <cellStyle name="_기획감사담당관실-2009.12.31 기준-김상록 5" xfId="130"/>
    <cellStyle name="_농협중앙회 보령시지부(2009-12-31기준_작성)-송성혁" xfId="131"/>
    <cellStyle name="_도로과" xfId="132"/>
    <cellStyle name="_도로과 2" xfId="133"/>
    <cellStyle name="_도로과 3" xfId="134"/>
    <cellStyle name="_도로과 4" xfId="135"/>
    <cellStyle name="_렁니ㅏ렁ㄴ" xfId="136"/>
    <cellStyle name="_렁니ㅏ렁ㄴ 2" xfId="137"/>
    <cellStyle name="_렁니ㅏ렁ㄴ 3" xfId="138"/>
    <cellStyle name="_렁니ㅏ렁ㄴ 4" xfId="139"/>
    <cellStyle name="_렁니ㅏ렁ㄴ 5" xfId="140"/>
    <cellStyle name="_산림과~변한근~" xfId="141"/>
    <cellStyle name="_산림과~변한근~ 2" xfId="142"/>
    <cellStyle name="_산림과~변한근~ 3" xfId="143"/>
    <cellStyle name="_산림과~변한근~ 4" xfId="144"/>
    <cellStyle name="_산림과~변한근~ 5" xfId="145"/>
    <cellStyle name="_산림과~변한근~ 6" xfId="146"/>
    <cellStyle name="_산림형질변경허가내역(보령시통계)" xfId="147"/>
    <cellStyle name="_산림형질변경허가내역(보령시통계) 2" xfId="148"/>
    <cellStyle name="_산림형질변경허가내역(보령시통계) 3" xfId="149"/>
    <cellStyle name="_산림형질변경허가내역(보령시통계) 4" xfId="150"/>
    <cellStyle name="_시정계-2009.12.31기준 작성" xfId="151"/>
    <cellStyle name="_시정계-2009.12.31기준 작성 2" xfId="152"/>
    <cellStyle name="_읍면동별 인구이동" xfId="153"/>
    <cellStyle name="_인사계-2009.12.31기준 작성(조필행)" xfId="154"/>
    <cellStyle name="_인사계-2009.12.31기준 작성(조필행) 2" xfId="155"/>
    <cellStyle name="_인사계-2009.12.31기준 작성(조필행) 3" xfId="156"/>
    <cellStyle name="_인사계-2009.12.31기준 작성(조필행) 4" xfId="157"/>
    <cellStyle name="_인사계-2009.12.31기준 작성(조필행) 5" xfId="158"/>
    <cellStyle name="_자치정보과(2009-12-31기준 작성)" xfId="159"/>
    <cellStyle name="_자치정보과(2009-12-31기준 작성) 2" xfId="160"/>
    <cellStyle name="_자치정보과(2009-12-31기준 작성) 3" xfId="161"/>
    <cellStyle name="_재난안전과(2009-12-31기준 작성)-신동준" xfId="162"/>
    <cellStyle name="_재난안전과(2009-12-31기준 작성)-신동준 2" xfId="163"/>
    <cellStyle name="_재난안전과(2009-12-31기준 작성)-신동준 3" xfId="164"/>
    <cellStyle name="_재난안전과(2009-12-31기준 작성)-신동준 4" xfId="165"/>
    <cellStyle name="_재난안전과(2009-12-31기준 작성)-신동준 5" xfId="166"/>
    <cellStyle name="_청정농업과-,09.12.31기준 작성,10.5.17현재)-백도현" xfId="167"/>
    <cellStyle name="_청정농업과-,09.12.31기준 작성,10.5.17현재)-이권행" xfId="168"/>
    <cellStyle name="_총무과-조필행" xfId="169"/>
    <cellStyle name="_총무과-조필행 2" xfId="170"/>
    <cellStyle name="_총무과-조필행 3" xfId="171"/>
    <cellStyle name="_총무과-조필행 4" xfId="172"/>
    <cellStyle name="_총무과-조필행 5" xfId="173"/>
    <cellStyle name="_총무과-조필행 6" xfId="174"/>
    <cellStyle name="_통계연보 서식" xfId="175"/>
    <cellStyle name="_통계연보 서식 2" xfId="176"/>
    <cellStyle name="_해양수산과-이종원" xfId="177"/>
    <cellStyle name="_허가민원과(2009-12-31)-황의범" xfId="178"/>
    <cellStyle name="_허가민원과-외국인(2008-12-31기준 작성)" xfId="179"/>
    <cellStyle name="_허가민원과-외국인(2008-12-31기준 작성) 2" xfId="180"/>
    <cellStyle name="_허가민원과-외국인(2008-12-31기준 작성) 3" xfId="181"/>
    <cellStyle name="_허가민원과-외국인(2008-12-31기준 작성) 4" xfId="182"/>
    <cellStyle name="_허가민원과-외국인(2008-12-31기준 작성) 5" xfId="183"/>
    <cellStyle name="_허가민원과-외국인(2008-12-31기준 작성) 6" xfId="184"/>
    <cellStyle name="’E‰Y [0.00]_laroux" xfId="185"/>
    <cellStyle name="’E‰Y_laroux" xfId="186"/>
    <cellStyle name="¤@?e_TEST-1 " xfId="187"/>
    <cellStyle name="20% - Accent1" xfId="188"/>
    <cellStyle name="20% - Accent2" xfId="189"/>
    <cellStyle name="20% - Accent3" xfId="190"/>
    <cellStyle name="20% - Accent4" xfId="191"/>
    <cellStyle name="20% - Accent5" xfId="192"/>
    <cellStyle name="20% - Accent6" xfId="193"/>
    <cellStyle name="20% - 강조색1" xfId="194"/>
    <cellStyle name="20% - 강조색1 2" xfId="195"/>
    <cellStyle name="20% - 강조색1 2 2" xfId="196"/>
    <cellStyle name="20% - 강조색1 3" xfId="197"/>
    <cellStyle name="20% - 강조색1 3 2" xfId="198"/>
    <cellStyle name="20% - 강조색2" xfId="199"/>
    <cellStyle name="20% - 강조색2 2" xfId="200"/>
    <cellStyle name="20% - 강조색2 2 2" xfId="201"/>
    <cellStyle name="20% - 강조색2 3" xfId="202"/>
    <cellStyle name="20% - 강조색2 3 2" xfId="203"/>
    <cellStyle name="20% - 강조색3" xfId="204"/>
    <cellStyle name="20% - 강조색3 2" xfId="205"/>
    <cellStyle name="20% - 강조색3 2 2" xfId="206"/>
    <cellStyle name="20% - 강조색3 3" xfId="207"/>
    <cellStyle name="20% - 강조색3 3 2" xfId="208"/>
    <cellStyle name="20% - 강조색4" xfId="209"/>
    <cellStyle name="20% - 강조색4 2" xfId="210"/>
    <cellStyle name="20% - 강조색4 2 2" xfId="211"/>
    <cellStyle name="20% - 강조색4 3" xfId="212"/>
    <cellStyle name="20% - 강조색4 3 2" xfId="213"/>
    <cellStyle name="20% - 강조색5" xfId="214"/>
    <cellStyle name="20% - 강조색5 2" xfId="215"/>
    <cellStyle name="20% - 강조색5 2 2" xfId="216"/>
    <cellStyle name="20% - 강조색5 3" xfId="217"/>
    <cellStyle name="20% - 강조색5 3 2" xfId="218"/>
    <cellStyle name="20% - 강조색6" xfId="219"/>
    <cellStyle name="20% - 강조색6 2" xfId="220"/>
    <cellStyle name="20% - 강조색6 2 2" xfId="221"/>
    <cellStyle name="20% - 강조색6 3" xfId="222"/>
    <cellStyle name="20% - 강조색6 3 2" xfId="223"/>
    <cellStyle name="40% - Accent1" xfId="224"/>
    <cellStyle name="40% - Accent2" xfId="225"/>
    <cellStyle name="40% - Accent3" xfId="226"/>
    <cellStyle name="40% - Accent4" xfId="227"/>
    <cellStyle name="40% - Accent5" xfId="228"/>
    <cellStyle name="40% - Accent6" xfId="229"/>
    <cellStyle name="40% - 강조색1" xfId="230"/>
    <cellStyle name="40% - 강조색1 2" xfId="231"/>
    <cellStyle name="40% - 강조색1 2 2" xfId="232"/>
    <cellStyle name="40% - 강조색1 3" xfId="233"/>
    <cellStyle name="40% - 강조색1 3 2" xfId="234"/>
    <cellStyle name="40% - 강조색2" xfId="235"/>
    <cellStyle name="40% - 강조색2 2" xfId="236"/>
    <cellStyle name="40% - 강조색2 2 2" xfId="237"/>
    <cellStyle name="40% - 강조색2 3" xfId="238"/>
    <cellStyle name="40% - 강조색2 3 2" xfId="239"/>
    <cellStyle name="40% - 강조색3" xfId="240"/>
    <cellStyle name="40% - 강조색3 2" xfId="241"/>
    <cellStyle name="40% - 강조색3 2 2" xfId="242"/>
    <cellStyle name="40% - 강조색3 3" xfId="243"/>
    <cellStyle name="40% - 강조색3 3 2" xfId="244"/>
    <cellStyle name="40% - 강조색4" xfId="245"/>
    <cellStyle name="40% - 강조색4 2" xfId="246"/>
    <cellStyle name="40% - 강조색4 2 2" xfId="247"/>
    <cellStyle name="40% - 강조색4 3" xfId="248"/>
    <cellStyle name="40% - 강조색4 3 2" xfId="249"/>
    <cellStyle name="40% - 강조색5" xfId="250"/>
    <cellStyle name="40% - 강조색5 2" xfId="251"/>
    <cellStyle name="40% - 강조색5 2 2" xfId="252"/>
    <cellStyle name="40% - 강조색5 3" xfId="253"/>
    <cellStyle name="40% - 강조색5 3 2" xfId="254"/>
    <cellStyle name="40% - 강조색6" xfId="255"/>
    <cellStyle name="40% - 강조색6 2" xfId="256"/>
    <cellStyle name="40% - 강조색6 2 2" xfId="257"/>
    <cellStyle name="40% - 강조색6 3" xfId="258"/>
    <cellStyle name="40% - 강조색6 3 2" xfId="259"/>
    <cellStyle name="60% - Accent1" xfId="260"/>
    <cellStyle name="60% - Accent2" xfId="261"/>
    <cellStyle name="60% - Accent3" xfId="262"/>
    <cellStyle name="60% - Accent4" xfId="263"/>
    <cellStyle name="60% - Accent5" xfId="264"/>
    <cellStyle name="60% - Accent6" xfId="265"/>
    <cellStyle name="60% - 강조색1" xfId="266"/>
    <cellStyle name="60% - 강조색1 2" xfId="267"/>
    <cellStyle name="60% - 강조색1 2 2" xfId="268"/>
    <cellStyle name="60% - 강조색1 3" xfId="269"/>
    <cellStyle name="60% - 강조색1 3 2" xfId="270"/>
    <cellStyle name="60% - 강조색2" xfId="271"/>
    <cellStyle name="60% - 강조색2 2" xfId="272"/>
    <cellStyle name="60% - 강조색2 2 2" xfId="273"/>
    <cellStyle name="60% - 강조색2 3" xfId="274"/>
    <cellStyle name="60% - 강조색2 3 2" xfId="275"/>
    <cellStyle name="60% - 강조색3" xfId="276"/>
    <cellStyle name="60% - 강조색3 2" xfId="277"/>
    <cellStyle name="60% - 강조색3 2 2" xfId="278"/>
    <cellStyle name="60% - 강조색3 3" xfId="279"/>
    <cellStyle name="60% - 강조색3 3 2" xfId="280"/>
    <cellStyle name="60% - 강조색4" xfId="281"/>
    <cellStyle name="60% - 강조색4 2" xfId="282"/>
    <cellStyle name="60% - 강조색4 2 2" xfId="283"/>
    <cellStyle name="60% - 강조색4 3" xfId="284"/>
    <cellStyle name="60% - 강조색4 3 2" xfId="285"/>
    <cellStyle name="60% - 강조색5" xfId="286"/>
    <cellStyle name="60% - 강조색5 2" xfId="287"/>
    <cellStyle name="60% - 강조색5 2 2" xfId="288"/>
    <cellStyle name="60% - 강조색5 3" xfId="289"/>
    <cellStyle name="60% - 강조색5 3 2" xfId="290"/>
    <cellStyle name="60% - 강조색6" xfId="291"/>
    <cellStyle name="60% - 강조색6 2" xfId="292"/>
    <cellStyle name="60% - 강조색6 2 2" xfId="293"/>
    <cellStyle name="60% - 강조색6 3" xfId="294"/>
    <cellStyle name="60% - 강조색6 3 2" xfId="295"/>
    <cellStyle name="A¨­￠￢￠O [0]_INQUIRY ￠?￥i¨u¡AAⓒ￢Aⓒª " xfId="296"/>
    <cellStyle name="A¨­￠￢￠O_INQUIRY ￠?￥i¨u¡AAⓒ￢Aⓒª " xfId="297"/>
    <cellStyle name="Accent1" xfId="298"/>
    <cellStyle name="Accent2" xfId="299"/>
    <cellStyle name="Accent3" xfId="300"/>
    <cellStyle name="Accent4" xfId="301"/>
    <cellStyle name="Accent5" xfId="302"/>
    <cellStyle name="Accent6" xfId="303"/>
    <cellStyle name="AeE­ [0]_±a¼uAe½A " xfId="304"/>
    <cellStyle name="ÅëÈ­ [0]_INQUIRY ¿µ¾÷ÃßÁø " xfId="305"/>
    <cellStyle name="AeE­ [0]_INQUIRY ¿μ¾÷AßAø " xfId="306"/>
    <cellStyle name="AeE­_±a¼uAe½A " xfId="307"/>
    <cellStyle name="ÅëÈ­_INQUIRY ¿µ¾÷ÃßÁø " xfId="308"/>
    <cellStyle name="AeE­_INQUIRY ¿μ¾÷AßAø " xfId="309"/>
    <cellStyle name="AeE¡ⓒ [0]_INQUIRY ￠?￥i¨u¡AAⓒ￢Aⓒª " xfId="310"/>
    <cellStyle name="AeE¡ⓒ_INQUIRY ￠?￥i¨u¡AAⓒ￢Aⓒª " xfId="311"/>
    <cellStyle name="ALIGNMENT" xfId="312"/>
    <cellStyle name="ALIGNMENT 2" xfId="313"/>
    <cellStyle name="ALIGNMENT 3" xfId="314"/>
    <cellStyle name="ALIGNMENT 3 2" xfId="315"/>
    <cellStyle name="ALIGNMENT 4" xfId="316"/>
    <cellStyle name="ALIGNMENT 5" xfId="317"/>
    <cellStyle name="ALIGNMENT 6" xfId="318"/>
    <cellStyle name="AÞ¸¶ [0]_±a¼uAe½A " xfId="319"/>
    <cellStyle name="ÄÞ¸¶ [0]_INQUIRY ¿µ¾÷ÃßÁø " xfId="320"/>
    <cellStyle name="AÞ¸¶ [0]_INQUIRY ¿μ¾÷AßAø " xfId="321"/>
    <cellStyle name="AÞ¸¶_±a¼uAe½A " xfId="322"/>
    <cellStyle name="ÄÞ¸¶_INQUIRY ¿µ¾÷ÃßÁø " xfId="323"/>
    <cellStyle name="AÞ¸¶_INQUIRY ¿μ¾÷AßAø " xfId="324"/>
    <cellStyle name="Bad" xfId="325"/>
    <cellStyle name="C_TITLE" xfId="326"/>
    <cellStyle name="C_TITLE 2" xfId="327"/>
    <cellStyle name="C¡IA¨ª_¡ic¨u¡A¨￢I¨￢¡Æ AN¡Æe " xfId="328"/>
    <cellStyle name="C￥AØ_¿μ¾÷CoE² " xfId="329"/>
    <cellStyle name="Ç¥ÁØ_»ç¾÷ºÎº° ÃÑ°è " xfId="330"/>
    <cellStyle name="C￥AØ_≫c¾÷ºIº° AN°e " xfId="331"/>
    <cellStyle name="Ç¥ÁØ_5-1±¤°í " xfId="332"/>
    <cellStyle name="C￥AØ_Æi¼º¸RCA " xfId="333"/>
    <cellStyle name="Ç¥ÁØ_LRV " xfId="334"/>
    <cellStyle name="C￥AØ_page 2 " xfId="335"/>
    <cellStyle name="Ç¥ÁØ_page 2 " xfId="336"/>
    <cellStyle name="C￥AØ_page 2  10" xfId="337"/>
    <cellStyle name="Ç¥ÁØ_page 2  10" xfId="338"/>
    <cellStyle name="C￥AØ_page 2  11" xfId="339"/>
    <cellStyle name="Ç¥ÁØ_page 2  11" xfId="340"/>
    <cellStyle name="C￥AØ_page 2  12" xfId="341"/>
    <cellStyle name="Ç¥ÁØ_page 2  12" xfId="342"/>
    <cellStyle name="C￥AØ_page 2  13" xfId="343"/>
    <cellStyle name="Ç¥ÁØ_page 2  13" xfId="344"/>
    <cellStyle name="C￥AØ_page 2  14" xfId="345"/>
    <cellStyle name="Ç¥ÁØ_page 2  14" xfId="346"/>
    <cellStyle name="C￥AØ_page 2  15" xfId="347"/>
    <cellStyle name="Ç¥ÁØ_page 2  15" xfId="348"/>
    <cellStyle name="C￥AØ_page 2  16" xfId="349"/>
    <cellStyle name="Ç¥ÁØ_page 2  16" xfId="350"/>
    <cellStyle name="C￥AØ_page 2  17" xfId="351"/>
    <cellStyle name="Ç¥ÁØ_page 2  17" xfId="352"/>
    <cellStyle name="C￥AØ_page 2  18" xfId="353"/>
    <cellStyle name="Ç¥ÁØ_page 2  18" xfId="354"/>
    <cellStyle name="C￥AØ_page 2  2" xfId="355"/>
    <cellStyle name="Ç¥ÁØ_page 2  2" xfId="356"/>
    <cellStyle name="C￥AØ_page 2  3" xfId="357"/>
    <cellStyle name="Ç¥ÁØ_page 2  3" xfId="358"/>
    <cellStyle name="C￥AØ_page 2  4" xfId="359"/>
    <cellStyle name="Ç¥ÁØ_page 2  4" xfId="360"/>
    <cellStyle name="C￥AØ_page 2  5" xfId="361"/>
    <cellStyle name="Ç¥ÁØ_page 2  5" xfId="362"/>
    <cellStyle name="C￥AØ_page 2  6" xfId="363"/>
    <cellStyle name="Ç¥ÁØ_page 2  6" xfId="364"/>
    <cellStyle name="C￥AØ_page 2  7" xfId="365"/>
    <cellStyle name="Ç¥ÁØ_page 2  7" xfId="366"/>
    <cellStyle name="C￥AØ_page 2  8" xfId="367"/>
    <cellStyle name="Ç¥ÁØ_page 2  8" xfId="368"/>
    <cellStyle name="C￥AØ_page 2  9" xfId="369"/>
    <cellStyle name="Ç¥ÁØ_page 2  9" xfId="370"/>
    <cellStyle name="C￥AØ_page 2 _중앙연구소+용역인원사번_03.02.21" xfId="371"/>
    <cellStyle name="Ç¥ÁØ_page 2 _중앙연구소+용역인원사번_03.02.21" xfId="372"/>
    <cellStyle name="C￥AØ_page 2 _중앙연구소+용역인원사번_03.02.21 10" xfId="373"/>
    <cellStyle name="Ç¥ÁØ_page 2 _중앙연구소+용역인원사번_03.02.21 10" xfId="374"/>
    <cellStyle name="C￥AØ_page 2 _중앙연구소+용역인원사번_03.02.21 11" xfId="375"/>
    <cellStyle name="Ç¥ÁØ_page 2 _중앙연구소+용역인원사번_03.02.21 11" xfId="376"/>
    <cellStyle name="C￥AØ_page 2 _중앙연구소+용역인원사번_03.02.21 12" xfId="377"/>
    <cellStyle name="Ç¥ÁØ_page 2 _중앙연구소+용역인원사번_03.02.21 12" xfId="378"/>
    <cellStyle name="C￥AØ_page 2 _중앙연구소+용역인원사번_03.02.21 13" xfId="379"/>
    <cellStyle name="Ç¥ÁØ_page 2 _중앙연구소+용역인원사번_03.02.21 13" xfId="380"/>
    <cellStyle name="C￥AØ_page 2 _중앙연구소+용역인원사번_03.02.21 14" xfId="381"/>
    <cellStyle name="Ç¥ÁØ_page 2 _중앙연구소+용역인원사번_03.02.21 14" xfId="382"/>
    <cellStyle name="C￥AØ_page 2 _중앙연구소+용역인원사번_03.02.21 15" xfId="383"/>
    <cellStyle name="Ç¥ÁØ_page 2 _중앙연구소+용역인원사번_03.02.21 15" xfId="384"/>
    <cellStyle name="C￥AØ_page 2 _중앙연구소+용역인원사번_03.02.21 16" xfId="385"/>
    <cellStyle name="Ç¥ÁØ_page 2 _중앙연구소+용역인원사번_03.02.21 16" xfId="386"/>
    <cellStyle name="C￥AØ_page 2 _중앙연구소+용역인원사번_03.02.21 17" xfId="387"/>
    <cellStyle name="Ç¥ÁØ_page 2 _중앙연구소+용역인원사번_03.02.21 17" xfId="388"/>
    <cellStyle name="C￥AØ_page 2 _중앙연구소+용역인원사번_03.02.21 18" xfId="389"/>
    <cellStyle name="Ç¥ÁØ_page 2 _중앙연구소+용역인원사번_03.02.21 18" xfId="390"/>
    <cellStyle name="C￥AØ_page 2 _중앙연구소+용역인원사번_03.02.21 2" xfId="391"/>
    <cellStyle name="Ç¥ÁØ_page 2 _중앙연구소+용역인원사번_03.02.21 2" xfId="392"/>
    <cellStyle name="C￥AØ_page 2 _중앙연구소+용역인원사번_03.02.21 3" xfId="393"/>
    <cellStyle name="Ç¥ÁØ_page 2 _중앙연구소+용역인원사번_03.02.21 3" xfId="394"/>
    <cellStyle name="C￥AØ_page 2 _중앙연구소+용역인원사번_03.02.21 4" xfId="395"/>
    <cellStyle name="Ç¥ÁØ_page 2 _중앙연구소+용역인원사번_03.02.21 4" xfId="396"/>
    <cellStyle name="C￥AØ_page 2 _중앙연구소+용역인원사번_03.02.21 5" xfId="397"/>
    <cellStyle name="Ç¥ÁØ_page 2 _중앙연구소+용역인원사번_03.02.21 5" xfId="398"/>
    <cellStyle name="C￥AØ_page 2 _중앙연구소+용역인원사번_03.02.21 6" xfId="399"/>
    <cellStyle name="Ç¥ÁØ_page 2 _중앙연구소+용역인원사번_03.02.21 6" xfId="400"/>
    <cellStyle name="C￥AØ_page 2 _중앙연구소+용역인원사번_03.02.21 7" xfId="401"/>
    <cellStyle name="Ç¥ÁØ_page 2 _중앙연구소+용역인원사번_03.02.21 7" xfId="402"/>
    <cellStyle name="C￥AØ_page 2 _중앙연구소+용역인원사번_03.02.21 8" xfId="403"/>
    <cellStyle name="Ç¥ÁØ_page 2 _중앙연구소+용역인원사번_03.02.21 8" xfId="404"/>
    <cellStyle name="C￥AØ_page 2 _중앙연구소+용역인원사번_03.02.21 9" xfId="405"/>
    <cellStyle name="Ç¥ÁØ_page 2 _중앙연구소+용역인원사번_03.02.21 9" xfId="406"/>
    <cellStyle name="C￥AØ_PERSONAL" xfId="407"/>
    <cellStyle name="Calc Currency (0)" xfId="408"/>
    <cellStyle name="Calculation" xfId="409"/>
    <cellStyle name="Calculation 2" xfId="410"/>
    <cellStyle name="Calculation 2 10" xfId="411"/>
    <cellStyle name="Calculation 2 11" xfId="412"/>
    <cellStyle name="Calculation 2 12" xfId="413"/>
    <cellStyle name="Calculation 2 13" xfId="414"/>
    <cellStyle name="Calculation 2 14" xfId="415"/>
    <cellStyle name="Calculation 2 15" xfId="416"/>
    <cellStyle name="Calculation 2 16" xfId="417"/>
    <cellStyle name="Calculation 2 2" xfId="418"/>
    <cellStyle name="Calculation 2 3" xfId="419"/>
    <cellStyle name="Calculation 2 4" xfId="420"/>
    <cellStyle name="Calculation 2 5" xfId="421"/>
    <cellStyle name="Calculation 2 6" xfId="422"/>
    <cellStyle name="Calculation 2 7" xfId="423"/>
    <cellStyle name="Calculation 2 8" xfId="424"/>
    <cellStyle name="Calculation 2 9" xfId="425"/>
    <cellStyle name="category" xfId="426"/>
    <cellStyle name="category 2" xfId="427"/>
    <cellStyle name="Check Cell" xfId="428"/>
    <cellStyle name="Comma [0]_ SG&amp;A Bridge " xfId="429"/>
    <cellStyle name="Comma_ SG&amp;A Bridge " xfId="430"/>
    <cellStyle name="Comma0" xfId="431"/>
    <cellStyle name="Comma0 2" xfId="432"/>
    <cellStyle name="Comma0 3" xfId="433"/>
    <cellStyle name="Comma0 4" xfId="434"/>
    <cellStyle name="Comma0 5" xfId="435"/>
    <cellStyle name="Comma0 6" xfId="436"/>
    <cellStyle name="Curren?_x0012_퐀_x0017_?" xfId="437"/>
    <cellStyle name="Curren?_x0012_퐀_x0017_? 2" xfId="438"/>
    <cellStyle name="Curren?_x0012_퐀_x0017_? 3" xfId="439"/>
    <cellStyle name="Curren?_x0012_퐀_x0017_? 4" xfId="440"/>
    <cellStyle name="Currency [0]_ SG&amp;A Bridge " xfId="441"/>
    <cellStyle name="Currency_ SG&amp;A Bridge " xfId="442"/>
    <cellStyle name="Currency0" xfId="443"/>
    <cellStyle name="Currency0 2" xfId="444"/>
    <cellStyle name="Currency0 3" xfId="445"/>
    <cellStyle name="Currency0 4" xfId="446"/>
    <cellStyle name="Currency1" xfId="447"/>
    <cellStyle name="Currency1 2" xfId="448"/>
    <cellStyle name="Date" xfId="449"/>
    <cellStyle name="Date 2" xfId="450"/>
    <cellStyle name="Date 2 2" xfId="451"/>
    <cellStyle name="Date 3" xfId="452"/>
    <cellStyle name="Date 3 2" xfId="453"/>
    <cellStyle name="Date 4" xfId="454"/>
    <cellStyle name="Date 5" xfId="455"/>
    <cellStyle name="Date 6" xfId="456"/>
    <cellStyle name="Euro" xfId="457"/>
    <cellStyle name="Euro 2" xfId="458"/>
    <cellStyle name="Explanatory Text" xfId="459"/>
    <cellStyle name="Fixed" xfId="460"/>
    <cellStyle name="Fixed 2" xfId="461"/>
    <cellStyle name="Fixed 2 2" xfId="462"/>
    <cellStyle name="Fixed 3" xfId="463"/>
    <cellStyle name="Fixed 3 2" xfId="464"/>
    <cellStyle name="Fixed 4" xfId="465"/>
    <cellStyle name="Fixed 5" xfId="466"/>
    <cellStyle name="Fixed 6" xfId="467"/>
    <cellStyle name="Good" xfId="468"/>
    <cellStyle name="Grey" xfId="469"/>
    <cellStyle name="Grey 2" xfId="470"/>
    <cellStyle name="Grey 2 2" xfId="471"/>
    <cellStyle name="Grey 3" xfId="472"/>
    <cellStyle name="Grey 3 2" xfId="473"/>
    <cellStyle name="Grey 4" xfId="474"/>
    <cellStyle name="HEADER" xfId="475"/>
    <cellStyle name="HEADER 2" xfId="476"/>
    <cellStyle name="Header1" xfId="477"/>
    <cellStyle name="Header1 2" xfId="478"/>
    <cellStyle name="Header1 2 2" xfId="479"/>
    <cellStyle name="Header1 3" xfId="480"/>
    <cellStyle name="Header1 3 2" xfId="481"/>
    <cellStyle name="Header1 4" xfId="482"/>
    <cellStyle name="Header2" xfId="483"/>
    <cellStyle name="Header2 2" xfId="484"/>
    <cellStyle name="Header2 2 10" xfId="485"/>
    <cellStyle name="Header2 2 11" xfId="486"/>
    <cellStyle name="Header2 2 12" xfId="487"/>
    <cellStyle name="Header2 2 13" xfId="488"/>
    <cellStyle name="Header2 2 14" xfId="489"/>
    <cellStyle name="Header2 2 15" xfId="490"/>
    <cellStyle name="Header2 2 16" xfId="491"/>
    <cellStyle name="Header2 2 17" xfId="492"/>
    <cellStyle name="Header2 2 2" xfId="493"/>
    <cellStyle name="Header2 2 3" xfId="494"/>
    <cellStyle name="Header2 2 4" xfId="495"/>
    <cellStyle name="Header2 2 5" xfId="496"/>
    <cellStyle name="Header2 2 6" xfId="497"/>
    <cellStyle name="Header2 2 7" xfId="498"/>
    <cellStyle name="Header2 2 8" xfId="499"/>
    <cellStyle name="Header2 2 9" xfId="500"/>
    <cellStyle name="Header2 3" xfId="501"/>
    <cellStyle name="Header2 3 2" xfId="502"/>
    <cellStyle name="Header2 4" xfId="503"/>
    <cellStyle name="Heading 1" xfId="504"/>
    <cellStyle name="Heading 1 2" xfId="505"/>
    <cellStyle name="Heading 1 2 2" xfId="506"/>
    <cellStyle name="Heading 1 3" xfId="507"/>
    <cellStyle name="Heading 1 4" xfId="508"/>
    <cellStyle name="Heading 2" xfId="509"/>
    <cellStyle name="Heading 2 2" xfId="510"/>
    <cellStyle name="Heading 2 2 2" xfId="511"/>
    <cellStyle name="Heading 2 3" xfId="512"/>
    <cellStyle name="Heading 2 4" xfId="513"/>
    <cellStyle name="Heading 3" xfId="514"/>
    <cellStyle name="Heading 4" xfId="515"/>
    <cellStyle name="HEADING1" xfId="516"/>
    <cellStyle name="HEADING1 2" xfId="517"/>
    <cellStyle name="HEADING1 2 2" xfId="518"/>
    <cellStyle name="HEADING1 3" xfId="519"/>
    <cellStyle name="HEADING1 3 2" xfId="520"/>
    <cellStyle name="HEADING1 4" xfId="521"/>
    <cellStyle name="HEADING2" xfId="522"/>
    <cellStyle name="HEADING2 2" xfId="523"/>
    <cellStyle name="HEADING2 2 2" xfId="524"/>
    <cellStyle name="HEADING2 3" xfId="525"/>
    <cellStyle name="HEADING2 3 2" xfId="526"/>
    <cellStyle name="HEADING2 4" xfId="527"/>
    <cellStyle name="Hyperlink_NEGS" xfId="528"/>
    <cellStyle name="Input" xfId="529"/>
    <cellStyle name="Input [yellow]" xfId="530"/>
    <cellStyle name="Input [yellow] 2" xfId="531"/>
    <cellStyle name="Input [yellow] 2 2" xfId="532"/>
    <cellStyle name="Input [yellow] 3" xfId="533"/>
    <cellStyle name="Input [yellow] 3 2" xfId="534"/>
    <cellStyle name="Input [yellow] 4" xfId="535"/>
    <cellStyle name="Input 10" xfId="536"/>
    <cellStyle name="Input 11" xfId="537"/>
    <cellStyle name="Input 12" xfId="538"/>
    <cellStyle name="Input 13" xfId="539"/>
    <cellStyle name="Input 14" xfId="540"/>
    <cellStyle name="Input 15" xfId="541"/>
    <cellStyle name="Input 16" xfId="542"/>
    <cellStyle name="Input 17" xfId="543"/>
    <cellStyle name="Input 18" xfId="544"/>
    <cellStyle name="Input 19" xfId="545"/>
    <cellStyle name="Input 2" xfId="546"/>
    <cellStyle name="Input 2 10" xfId="547"/>
    <cellStyle name="Input 2 11" xfId="548"/>
    <cellStyle name="Input 2 12" xfId="549"/>
    <cellStyle name="Input 2 13" xfId="550"/>
    <cellStyle name="Input 2 14" xfId="551"/>
    <cellStyle name="Input 2 15" xfId="552"/>
    <cellStyle name="Input 2 16" xfId="553"/>
    <cellStyle name="Input 2 2" xfId="554"/>
    <cellStyle name="Input 2 3" xfId="555"/>
    <cellStyle name="Input 2 4" xfId="556"/>
    <cellStyle name="Input 2 5" xfId="557"/>
    <cellStyle name="Input 2 6" xfId="558"/>
    <cellStyle name="Input 2 7" xfId="559"/>
    <cellStyle name="Input 2 8" xfId="560"/>
    <cellStyle name="Input 2 9" xfId="561"/>
    <cellStyle name="Input 20" xfId="562"/>
    <cellStyle name="Input 21" xfId="563"/>
    <cellStyle name="Input 22" xfId="564"/>
    <cellStyle name="Input 23" xfId="565"/>
    <cellStyle name="Input 24" xfId="566"/>
    <cellStyle name="Input 25" xfId="567"/>
    <cellStyle name="Input 26" xfId="568"/>
    <cellStyle name="Input 27" xfId="569"/>
    <cellStyle name="Input 28" xfId="570"/>
    <cellStyle name="Input 29" xfId="571"/>
    <cellStyle name="Input 3" xfId="572"/>
    <cellStyle name="Input 30" xfId="573"/>
    <cellStyle name="Input 31" xfId="574"/>
    <cellStyle name="Input 32" xfId="575"/>
    <cellStyle name="Input 33" xfId="576"/>
    <cellStyle name="Input 34" xfId="577"/>
    <cellStyle name="Input 35" xfId="578"/>
    <cellStyle name="Input 36" xfId="579"/>
    <cellStyle name="Input 37" xfId="580"/>
    <cellStyle name="Input 38" xfId="581"/>
    <cellStyle name="Input 39" xfId="582"/>
    <cellStyle name="Input 4" xfId="583"/>
    <cellStyle name="Input 40" xfId="584"/>
    <cellStyle name="Input 41" xfId="585"/>
    <cellStyle name="Input 42" xfId="586"/>
    <cellStyle name="Input 43" xfId="587"/>
    <cellStyle name="Input 44" xfId="588"/>
    <cellStyle name="Input 45" xfId="589"/>
    <cellStyle name="Input 46" xfId="590"/>
    <cellStyle name="Input 47" xfId="591"/>
    <cellStyle name="Input 48" xfId="592"/>
    <cellStyle name="Input 49" xfId="593"/>
    <cellStyle name="Input 5" xfId="594"/>
    <cellStyle name="Input 50" xfId="595"/>
    <cellStyle name="Input 51" xfId="596"/>
    <cellStyle name="Input 52" xfId="597"/>
    <cellStyle name="Input 53" xfId="598"/>
    <cellStyle name="Input 54" xfId="599"/>
    <cellStyle name="Input 55" xfId="600"/>
    <cellStyle name="Input 56" xfId="601"/>
    <cellStyle name="Input 57" xfId="602"/>
    <cellStyle name="Input 58" xfId="603"/>
    <cellStyle name="Input 59" xfId="604"/>
    <cellStyle name="Input 6" xfId="605"/>
    <cellStyle name="Input 60" xfId="606"/>
    <cellStyle name="Input 61" xfId="607"/>
    <cellStyle name="Input 62" xfId="608"/>
    <cellStyle name="Input 63" xfId="609"/>
    <cellStyle name="Input 64" xfId="610"/>
    <cellStyle name="Input 65" xfId="611"/>
    <cellStyle name="Input 66" xfId="612"/>
    <cellStyle name="Input 67" xfId="613"/>
    <cellStyle name="Input 68" xfId="614"/>
    <cellStyle name="Input 69" xfId="615"/>
    <cellStyle name="Input 7" xfId="616"/>
    <cellStyle name="Input 70" xfId="617"/>
    <cellStyle name="Input 71" xfId="618"/>
    <cellStyle name="Input 72" xfId="619"/>
    <cellStyle name="Input 73" xfId="620"/>
    <cellStyle name="Input 74" xfId="621"/>
    <cellStyle name="Input 75" xfId="622"/>
    <cellStyle name="Input 76" xfId="623"/>
    <cellStyle name="Input 77" xfId="624"/>
    <cellStyle name="Input 78" xfId="625"/>
    <cellStyle name="Input 79" xfId="626"/>
    <cellStyle name="Input 8" xfId="627"/>
    <cellStyle name="Input 80" xfId="628"/>
    <cellStyle name="Input 81" xfId="629"/>
    <cellStyle name="Input 82" xfId="630"/>
    <cellStyle name="Input 83" xfId="631"/>
    <cellStyle name="Input 84" xfId="632"/>
    <cellStyle name="Input 85" xfId="633"/>
    <cellStyle name="Input 86" xfId="634"/>
    <cellStyle name="Input 87" xfId="635"/>
    <cellStyle name="Input 9" xfId="636"/>
    <cellStyle name="Linked Cell" xfId="637"/>
    <cellStyle name="Model" xfId="638"/>
    <cellStyle name="Model 2" xfId="639"/>
    <cellStyle name="Neutral" xfId="640"/>
    <cellStyle name="Normal - Style1" xfId="641"/>
    <cellStyle name="Normal - Style1 2" xfId="642"/>
    <cellStyle name="Normal - Style1 2 2" xfId="643"/>
    <cellStyle name="Normal - Style1 3" xfId="644"/>
    <cellStyle name="Normal - Style1 3 2" xfId="645"/>
    <cellStyle name="Normal - Style1 4" xfId="646"/>
    <cellStyle name="Normal_ SG&amp;A Bridge " xfId="647"/>
    <cellStyle name="Note" xfId="648"/>
    <cellStyle name="Note 2" xfId="649"/>
    <cellStyle name="Note 2 10" xfId="650"/>
    <cellStyle name="Note 2 11" xfId="651"/>
    <cellStyle name="Note 2 12" xfId="652"/>
    <cellStyle name="Note 2 13" xfId="653"/>
    <cellStyle name="Note 2 14" xfId="654"/>
    <cellStyle name="Note 2 15" xfId="655"/>
    <cellStyle name="Note 2 16" xfId="656"/>
    <cellStyle name="Note 2 2" xfId="657"/>
    <cellStyle name="Note 2 3" xfId="658"/>
    <cellStyle name="Note 2 4" xfId="659"/>
    <cellStyle name="Note 2 5" xfId="660"/>
    <cellStyle name="Note 2 6" xfId="661"/>
    <cellStyle name="Note 2 7" xfId="662"/>
    <cellStyle name="Note 2 8" xfId="663"/>
    <cellStyle name="Note 2 9" xfId="664"/>
    <cellStyle name="NUM_" xfId="665"/>
    <cellStyle name="Œ…?æ맖?e [0.00]_laroux" xfId="666"/>
    <cellStyle name="Œ…?æ맖?e_laroux" xfId="667"/>
    <cellStyle name="Output" xfId="668"/>
    <cellStyle name="Output 2" xfId="669"/>
    <cellStyle name="Output 2 10" xfId="670"/>
    <cellStyle name="Output 2 11" xfId="671"/>
    <cellStyle name="Output 2 12" xfId="672"/>
    <cellStyle name="Output 2 13" xfId="673"/>
    <cellStyle name="Output 2 14" xfId="674"/>
    <cellStyle name="Output 2 15" xfId="675"/>
    <cellStyle name="Output 2 16" xfId="676"/>
    <cellStyle name="Output 2 2" xfId="677"/>
    <cellStyle name="Output 2 3" xfId="678"/>
    <cellStyle name="Output 2 4" xfId="679"/>
    <cellStyle name="Output 2 5" xfId="680"/>
    <cellStyle name="Output 2 6" xfId="681"/>
    <cellStyle name="Output 2 7" xfId="682"/>
    <cellStyle name="Output 2 8" xfId="683"/>
    <cellStyle name="Output 2 9" xfId="684"/>
    <cellStyle name="Percent [2]" xfId="685"/>
    <cellStyle name="Percent [2] 2" xfId="686"/>
    <cellStyle name="Percent [2] 2 2" xfId="687"/>
    <cellStyle name="Percent [2] 3" xfId="688"/>
    <cellStyle name="Percent [2] 3 2" xfId="689"/>
    <cellStyle name="Percent [2] 4" xfId="690"/>
    <cellStyle name="Percent [2] 5" xfId="691"/>
    <cellStyle name="Percent [2] 6" xfId="692"/>
    <cellStyle name="R_TITLE" xfId="693"/>
    <cellStyle name="R_TITLE 2" xfId="694"/>
    <cellStyle name="subhead" xfId="695"/>
    <cellStyle name="subhead 2" xfId="696"/>
    <cellStyle name="subhead 3" xfId="697"/>
    <cellStyle name="subhead 4" xfId="698"/>
    <cellStyle name="Title" xfId="699"/>
    <cellStyle name="Total" xfId="700"/>
    <cellStyle name="Total 2" xfId="701"/>
    <cellStyle name="Total 2 10" xfId="702"/>
    <cellStyle name="Total 2 11" xfId="703"/>
    <cellStyle name="Total 2 12" xfId="704"/>
    <cellStyle name="Total 2 13" xfId="705"/>
    <cellStyle name="Total 2 14" xfId="706"/>
    <cellStyle name="Total 2 15" xfId="707"/>
    <cellStyle name="Total 2 16" xfId="708"/>
    <cellStyle name="Total 2 17" xfId="709"/>
    <cellStyle name="Total 2 2" xfId="710"/>
    <cellStyle name="Total 2 2 2" xfId="711"/>
    <cellStyle name="Total 2 3" xfId="712"/>
    <cellStyle name="Total 2 4" xfId="713"/>
    <cellStyle name="Total 2 5" xfId="714"/>
    <cellStyle name="Total 2 6" xfId="715"/>
    <cellStyle name="Total 2 7" xfId="716"/>
    <cellStyle name="Total 2 8" xfId="717"/>
    <cellStyle name="Total 2 9" xfId="718"/>
    <cellStyle name="Total 3" xfId="719"/>
    <cellStyle name="Total 3 2" xfId="720"/>
    <cellStyle name="Total 4" xfId="721"/>
    <cellStyle name="Total 5" xfId="722"/>
    <cellStyle name="Total 6" xfId="723"/>
    <cellStyle name="Total 7" xfId="724"/>
    <cellStyle name="Warning Text" xfId="725"/>
    <cellStyle name="강조색1" xfId="726"/>
    <cellStyle name="강조색1 2" xfId="727"/>
    <cellStyle name="강조색1 2 2" xfId="728"/>
    <cellStyle name="강조색1 3" xfId="729"/>
    <cellStyle name="강조색1 3 2" xfId="730"/>
    <cellStyle name="강조색2" xfId="731"/>
    <cellStyle name="강조색2 2" xfId="732"/>
    <cellStyle name="강조색2 2 2" xfId="733"/>
    <cellStyle name="강조색2 3" xfId="734"/>
    <cellStyle name="강조색2 3 2" xfId="735"/>
    <cellStyle name="강조색3" xfId="736"/>
    <cellStyle name="강조색3 2" xfId="737"/>
    <cellStyle name="강조색3 2 2" xfId="738"/>
    <cellStyle name="강조색3 3" xfId="739"/>
    <cellStyle name="강조색3 3 2" xfId="740"/>
    <cellStyle name="강조색4" xfId="741"/>
    <cellStyle name="강조색4 2" xfId="742"/>
    <cellStyle name="강조색4 2 2" xfId="743"/>
    <cellStyle name="강조색4 3" xfId="744"/>
    <cellStyle name="강조색4 3 2" xfId="745"/>
    <cellStyle name="강조색5" xfId="746"/>
    <cellStyle name="강조색5 2" xfId="747"/>
    <cellStyle name="강조색5 2 2" xfId="748"/>
    <cellStyle name="강조색5 3" xfId="749"/>
    <cellStyle name="강조색5 3 2" xfId="750"/>
    <cellStyle name="강조색6" xfId="751"/>
    <cellStyle name="강조색6 2" xfId="752"/>
    <cellStyle name="강조색6 2 2" xfId="753"/>
    <cellStyle name="강조색6 3" xfId="754"/>
    <cellStyle name="강조색6 3 2" xfId="755"/>
    <cellStyle name="경고문" xfId="756"/>
    <cellStyle name="경고문 2" xfId="757"/>
    <cellStyle name="경고문 2 2" xfId="758"/>
    <cellStyle name="경고문 3" xfId="759"/>
    <cellStyle name="계산" xfId="760"/>
    <cellStyle name="계산 10" xfId="761"/>
    <cellStyle name="계산 11" xfId="762"/>
    <cellStyle name="계산 12" xfId="763"/>
    <cellStyle name="계산 13" xfId="764"/>
    <cellStyle name="계산 14" xfId="765"/>
    <cellStyle name="계산 15" xfId="766"/>
    <cellStyle name="계산 16" xfId="767"/>
    <cellStyle name="계산 17" xfId="768"/>
    <cellStyle name="계산 2" xfId="769"/>
    <cellStyle name="계산 2 10" xfId="770"/>
    <cellStyle name="계산 2 11" xfId="771"/>
    <cellStyle name="계산 2 12" xfId="772"/>
    <cellStyle name="계산 2 13" xfId="773"/>
    <cellStyle name="계산 2 14" xfId="774"/>
    <cellStyle name="계산 2 15" xfId="775"/>
    <cellStyle name="계산 2 16" xfId="776"/>
    <cellStyle name="계산 2 2" xfId="777"/>
    <cellStyle name="계산 2 3" xfId="778"/>
    <cellStyle name="계산 2 4" xfId="779"/>
    <cellStyle name="계산 2 5" xfId="780"/>
    <cellStyle name="계산 2 6" xfId="781"/>
    <cellStyle name="계산 2 7" xfId="782"/>
    <cellStyle name="계산 2 8" xfId="783"/>
    <cellStyle name="계산 2 9" xfId="784"/>
    <cellStyle name="계산 3" xfId="785"/>
    <cellStyle name="계산 3 10" xfId="786"/>
    <cellStyle name="계산 3 11" xfId="787"/>
    <cellStyle name="계산 3 12" xfId="788"/>
    <cellStyle name="계산 3 13" xfId="789"/>
    <cellStyle name="계산 3 14" xfId="790"/>
    <cellStyle name="계산 3 15" xfId="791"/>
    <cellStyle name="계산 3 16" xfId="792"/>
    <cellStyle name="계산 3 2" xfId="793"/>
    <cellStyle name="계산 3 3" xfId="794"/>
    <cellStyle name="계산 3 4" xfId="795"/>
    <cellStyle name="계산 3 5" xfId="796"/>
    <cellStyle name="계산 3 6" xfId="797"/>
    <cellStyle name="계산 3 7" xfId="798"/>
    <cellStyle name="계산 3 8" xfId="799"/>
    <cellStyle name="계산 3 9" xfId="800"/>
    <cellStyle name="계산 4" xfId="801"/>
    <cellStyle name="계산 5" xfId="802"/>
    <cellStyle name="계산 6" xfId="803"/>
    <cellStyle name="계산 7" xfId="804"/>
    <cellStyle name="계산 8" xfId="805"/>
    <cellStyle name="계산 9" xfId="806"/>
    <cellStyle name="과정별배정" xfId="807"/>
    <cellStyle name="咬訌裝?INCOM1" xfId="808"/>
    <cellStyle name="咬訌裝?INCOM1 2" xfId="809"/>
    <cellStyle name="咬訌裝?INCOM10" xfId="810"/>
    <cellStyle name="咬訌裝?INCOM10 2" xfId="811"/>
    <cellStyle name="咬訌裝?INCOM2" xfId="812"/>
    <cellStyle name="咬訌裝?INCOM2 2" xfId="813"/>
    <cellStyle name="咬訌裝?INCOM3" xfId="814"/>
    <cellStyle name="咬訌裝?INCOM3 2" xfId="815"/>
    <cellStyle name="咬訌裝?INCOM4" xfId="816"/>
    <cellStyle name="咬訌裝?INCOM4 2" xfId="817"/>
    <cellStyle name="咬訌裝?INCOM5" xfId="818"/>
    <cellStyle name="咬訌裝?INCOM5 2" xfId="819"/>
    <cellStyle name="咬訌裝?INCOM6" xfId="820"/>
    <cellStyle name="咬訌裝?INCOM6 2" xfId="821"/>
    <cellStyle name="咬訌裝?INCOM7" xfId="822"/>
    <cellStyle name="咬訌裝?INCOM7 2" xfId="823"/>
    <cellStyle name="咬訌裝?INCOM8" xfId="824"/>
    <cellStyle name="咬訌裝?INCOM8 2" xfId="825"/>
    <cellStyle name="咬訌裝?INCOM9" xfId="826"/>
    <cellStyle name="咬訌裝?INCOM9 2" xfId="827"/>
    <cellStyle name="咬訌裝?PRIB11" xfId="828"/>
    <cellStyle name="咬訌裝?PRIB11 2" xfId="829"/>
    <cellStyle name="나쁨" xfId="830"/>
    <cellStyle name="나쁨 2" xfId="831"/>
    <cellStyle name="나쁨 2 2" xfId="832"/>
    <cellStyle name="나쁨 3" xfId="833"/>
    <cellStyle name="나쁨 3 2" xfId="834"/>
    <cellStyle name="내용" xfId="835"/>
    <cellStyle name="뒤에 오는 하이퍼링크_02(1).토지및기후" xfId="836"/>
    <cellStyle name="똿뗦먛귟 [0.00]_PRODUCT DETAIL Q1" xfId="837"/>
    <cellStyle name="똿뗦먛귟_PRODUCT DETAIL Q1" xfId="838"/>
    <cellStyle name="메모" xfId="839"/>
    <cellStyle name="메모 10" xfId="840"/>
    <cellStyle name="메모 11" xfId="841"/>
    <cellStyle name="메모 12" xfId="842"/>
    <cellStyle name="메모 13" xfId="843"/>
    <cellStyle name="메모 14" xfId="844"/>
    <cellStyle name="메모 15" xfId="845"/>
    <cellStyle name="메모 16" xfId="846"/>
    <cellStyle name="메모 17" xfId="847"/>
    <cellStyle name="메모 18" xfId="848"/>
    <cellStyle name="메모 2" xfId="849"/>
    <cellStyle name="메모 2 10" xfId="850"/>
    <cellStyle name="메모 2 11" xfId="851"/>
    <cellStyle name="메모 2 12" xfId="852"/>
    <cellStyle name="메모 2 13" xfId="853"/>
    <cellStyle name="메모 2 14" xfId="854"/>
    <cellStyle name="메모 2 15" xfId="855"/>
    <cellStyle name="메모 2 16" xfId="856"/>
    <cellStyle name="메모 2 17" xfId="857"/>
    <cellStyle name="메모 2 18" xfId="858"/>
    <cellStyle name="메모 2 19" xfId="859"/>
    <cellStyle name="메모 2 2" xfId="860"/>
    <cellStyle name="메모 2 20" xfId="861"/>
    <cellStyle name="메모 2 21" xfId="862"/>
    <cellStyle name="메모 2 3" xfId="863"/>
    <cellStyle name="메모 2 4" xfId="864"/>
    <cellStyle name="메모 2 5" xfId="865"/>
    <cellStyle name="메모 2 6" xfId="866"/>
    <cellStyle name="메모 2 7" xfId="867"/>
    <cellStyle name="메모 2 8" xfId="868"/>
    <cellStyle name="메모 2 9" xfId="869"/>
    <cellStyle name="메모 3" xfId="870"/>
    <cellStyle name="메모 3 10" xfId="871"/>
    <cellStyle name="메모 3 11" xfId="872"/>
    <cellStyle name="메모 3 12" xfId="873"/>
    <cellStyle name="메모 3 13" xfId="874"/>
    <cellStyle name="메모 3 14" xfId="875"/>
    <cellStyle name="메모 3 15" xfId="876"/>
    <cellStyle name="메모 3 2" xfId="877"/>
    <cellStyle name="메모 3 3" xfId="878"/>
    <cellStyle name="메모 3 4" xfId="879"/>
    <cellStyle name="메모 3 5" xfId="880"/>
    <cellStyle name="메모 3 6" xfId="881"/>
    <cellStyle name="메모 3 7" xfId="882"/>
    <cellStyle name="메모 3 8" xfId="883"/>
    <cellStyle name="메모 3 9" xfId="884"/>
    <cellStyle name="메모 4" xfId="885"/>
    <cellStyle name="메모 5" xfId="886"/>
    <cellStyle name="메모 6" xfId="887"/>
    <cellStyle name="메모 7" xfId="888"/>
    <cellStyle name="메모 8" xfId="889"/>
    <cellStyle name="메모 9" xfId="890"/>
    <cellStyle name="믅됞 [0.00]_PRODUCT DETAIL Q1" xfId="891"/>
    <cellStyle name="믅됞_PRODUCT DETAIL Q1" xfId="892"/>
    <cellStyle name="Percent" xfId="893"/>
    <cellStyle name="백분율 2" xfId="894"/>
    <cellStyle name="백분율 2 2" xfId="895"/>
    <cellStyle name="백분율 3" xfId="896"/>
    <cellStyle name="백분율_충남통계연보(사고)" xfId="897"/>
    <cellStyle name="백분율_충남통계연보(사고)_통계연보('07(1).7.10)" xfId="898"/>
    <cellStyle name="보통" xfId="899"/>
    <cellStyle name="보통 2" xfId="900"/>
    <cellStyle name="보통 2 2" xfId="901"/>
    <cellStyle name="보통 3" xfId="902"/>
    <cellStyle name="보통 3 2" xfId="903"/>
    <cellStyle name="부제목" xfId="904"/>
    <cellStyle name="뷭?_BOOKSHIP" xfId="905"/>
    <cellStyle name="설명 텍스트" xfId="906"/>
    <cellStyle name="설명 텍스트 2" xfId="907"/>
    <cellStyle name="설명 텍스트 2 2" xfId="908"/>
    <cellStyle name="설명 텍스트 3" xfId="909"/>
    <cellStyle name="셀 확인" xfId="910"/>
    <cellStyle name="셀 확인 2" xfId="911"/>
    <cellStyle name="셀 확인 2 2" xfId="912"/>
    <cellStyle name="셀 확인 3" xfId="913"/>
    <cellStyle name="셀 확인 3 2" xfId="914"/>
    <cellStyle name="Comma" xfId="915"/>
    <cellStyle name="Comma [0]" xfId="916"/>
    <cellStyle name="쉼표 [0] 10" xfId="917"/>
    <cellStyle name="쉼표 [0] 2" xfId="918"/>
    <cellStyle name="쉼표 [0] 2 2" xfId="919"/>
    <cellStyle name="쉼표 [0] 2 2 2" xfId="920"/>
    <cellStyle name="쉼표 [0] 2 2 2 2" xfId="921"/>
    <cellStyle name="쉼표 [0] 2 2 3" xfId="922"/>
    <cellStyle name="쉼표 [0] 2 2 3 2" xfId="923"/>
    <cellStyle name="쉼표 [0] 2 2 4" xfId="924"/>
    <cellStyle name="쉼표 [0] 2 3" xfId="925"/>
    <cellStyle name="쉼표 [0] 2 3 2" xfId="926"/>
    <cellStyle name="쉼표 [0] 2 3 2 2" xfId="927"/>
    <cellStyle name="쉼표 [0] 2 3 3" xfId="928"/>
    <cellStyle name="쉼표 [0] 2 3 4" xfId="929"/>
    <cellStyle name="쉼표 [0] 2 4" xfId="930"/>
    <cellStyle name="쉼표 [0] 2 5" xfId="931"/>
    <cellStyle name="쉼표 [0] 2 6" xfId="932"/>
    <cellStyle name="쉼표 [0] 3" xfId="933"/>
    <cellStyle name="쉼표 [0] 3 2" xfId="934"/>
    <cellStyle name="쉼표 [0] 3 2 2" xfId="935"/>
    <cellStyle name="쉼표 [0] 3 3" xfId="936"/>
    <cellStyle name="쉼표 [0] 3 3 2" xfId="937"/>
    <cellStyle name="쉼표 [0] 3 3 2 2" xfId="938"/>
    <cellStyle name="쉼표 [0] 3 3 3" xfId="939"/>
    <cellStyle name="쉼표 [0] 3 3 4" xfId="940"/>
    <cellStyle name="쉼표 [0] 3 4" xfId="941"/>
    <cellStyle name="쉼표 [0] 3 5" xfId="942"/>
    <cellStyle name="쉼표 [0] 3 6" xfId="943"/>
    <cellStyle name="쉼표 [0] 4" xfId="944"/>
    <cellStyle name="쉼표 [0] 4 2" xfId="945"/>
    <cellStyle name="쉼표 [0] 4 3" xfId="946"/>
    <cellStyle name="쉼표 [0] 4 4" xfId="947"/>
    <cellStyle name="쉼표 [0] 5" xfId="948"/>
    <cellStyle name="쉼표 [0] 6" xfId="949"/>
    <cellStyle name="쉼표 [0] 6 2" xfId="950"/>
    <cellStyle name="쉼표 [0] 6 3" xfId="951"/>
    <cellStyle name="쉼표 [0] 6 4" xfId="952"/>
    <cellStyle name="쉼표 [0] 7" xfId="953"/>
    <cellStyle name="쉼표 [0] 7 2" xfId="954"/>
    <cellStyle name="쉼표 [0] 7 2 2" xfId="955"/>
    <cellStyle name="쉼표 [0] 7 3" xfId="956"/>
    <cellStyle name="쉼표 [0] 7 4" xfId="957"/>
    <cellStyle name="쉼표 [0] 8" xfId="958"/>
    <cellStyle name="쉼표 [0] 9" xfId="959"/>
    <cellStyle name="쉼표 [0]_0632산림피해" xfId="960"/>
    <cellStyle name="쉼표 [0]_1711여권발급" xfId="961"/>
    <cellStyle name="쉼표 [0]_1731민방위대편성" xfId="962"/>
    <cellStyle name="쉼표 2" xfId="963"/>
    <cellStyle name="쉼표 2 2" xfId="964"/>
    <cellStyle name="쉼표 2 3" xfId="965"/>
    <cellStyle name="쉼표 2 4" xfId="966"/>
    <cellStyle name="스타일 1" xfId="967"/>
    <cellStyle name="스타일 1 2" xfId="968"/>
    <cellStyle name="스타일 1 2 2" xfId="969"/>
    <cellStyle name="스타일 1 3" xfId="970"/>
    <cellStyle name="스타일 1 3 2" xfId="971"/>
    <cellStyle name="스타일 1 4" xfId="972"/>
    <cellStyle name="스타일 1 5" xfId="973"/>
    <cellStyle name="스타일 1 6" xfId="974"/>
    <cellStyle name="안건회계법인" xfId="975"/>
    <cellStyle name="연결된 셀" xfId="976"/>
    <cellStyle name="연결된 셀 2" xfId="977"/>
    <cellStyle name="연결된 셀 2 2" xfId="978"/>
    <cellStyle name="연결된 셀 3" xfId="979"/>
    <cellStyle name="Followed Hyperlink" xfId="980"/>
    <cellStyle name="요약" xfId="981"/>
    <cellStyle name="요약 10" xfId="982"/>
    <cellStyle name="요약 11" xfId="983"/>
    <cellStyle name="요약 12" xfId="984"/>
    <cellStyle name="요약 13" xfId="985"/>
    <cellStyle name="요약 14" xfId="986"/>
    <cellStyle name="요약 15" xfId="987"/>
    <cellStyle name="요약 16" xfId="988"/>
    <cellStyle name="요약 17" xfId="989"/>
    <cellStyle name="요약 2" xfId="990"/>
    <cellStyle name="요약 2 10" xfId="991"/>
    <cellStyle name="요약 2 11" xfId="992"/>
    <cellStyle name="요약 2 12" xfId="993"/>
    <cellStyle name="요약 2 13" xfId="994"/>
    <cellStyle name="요약 2 14" xfId="995"/>
    <cellStyle name="요약 2 15" xfId="996"/>
    <cellStyle name="요약 2 2" xfId="997"/>
    <cellStyle name="요약 2 3" xfId="998"/>
    <cellStyle name="요약 2 4" xfId="999"/>
    <cellStyle name="요약 2 5" xfId="1000"/>
    <cellStyle name="요약 2 6" xfId="1001"/>
    <cellStyle name="요약 2 7" xfId="1002"/>
    <cellStyle name="요약 2 8" xfId="1003"/>
    <cellStyle name="요약 2 9" xfId="1004"/>
    <cellStyle name="요약 3" xfId="1005"/>
    <cellStyle name="요약 3 10" xfId="1006"/>
    <cellStyle name="요약 3 11" xfId="1007"/>
    <cellStyle name="요약 3 12" xfId="1008"/>
    <cellStyle name="요약 3 13" xfId="1009"/>
    <cellStyle name="요약 3 14" xfId="1010"/>
    <cellStyle name="요약 3 2" xfId="1011"/>
    <cellStyle name="요약 3 3" xfId="1012"/>
    <cellStyle name="요약 3 4" xfId="1013"/>
    <cellStyle name="요약 3 5" xfId="1014"/>
    <cellStyle name="요약 3 6" xfId="1015"/>
    <cellStyle name="요약 3 7" xfId="1016"/>
    <cellStyle name="요약 3 8" xfId="1017"/>
    <cellStyle name="요약 3 9" xfId="1018"/>
    <cellStyle name="요약 4" xfId="1019"/>
    <cellStyle name="요약 5" xfId="1020"/>
    <cellStyle name="요약 6" xfId="1021"/>
    <cellStyle name="요약 7" xfId="1022"/>
    <cellStyle name="요약 8" xfId="1023"/>
    <cellStyle name="요약 9" xfId="1024"/>
    <cellStyle name="일정_K200창정비 (2)" xfId="1025"/>
    <cellStyle name="입력" xfId="1026"/>
    <cellStyle name="입력 10" xfId="1027"/>
    <cellStyle name="입력 11" xfId="1028"/>
    <cellStyle name="입력 12" xfId="1029"/>
    <cellStyle name="입력 13" xfId="1030"/>
    <cellStyle name="입력 14" xfId="1031"/>
    <cellStyle name="입력 15" xfId="1032"/>
    <cellStyle name="입력 16" xfId="1033"/>
    <cellStyle name="입력 17" xfId="1034"/>
    <cellStyle name="입력 2" xfId="1035"/>
    <cellStyle name="입력 2 10" xfId="1036"/>
    <cellStyle name="입력 2 11" xfId="1037"/>
    <cellStyle name="입력 2 12" xfId="1038"/>
    <cellStyle name="입력 2 13" xfId="1039"/>
    <cellStyle name="입력 2 14" xfId="1040"/>
    <cellStyle name="입력 2 15" xfId="1041"/>
    <cellStyle name="입력 2 16" xfId="1042"/>
    <cellStyle name="입력 2 2" xfId="1043"/>
    <cellStyle name="입력 2 3" xfId="1044"/>
    <cellStyle name="입력 2 4" xfId="1045"/>
    <cellStyle name="입력 2 5" xfId="1046"/>
    <cellStyle name="입력 2 6" xfId="1047"/>
    <cellStyle name="입력 2 7" xfId="1048"/>
    <cellStyle name="입력 2 8" xfId="1049"/>
    <cellStyle name="입력 2 9" xfId="1050"/>
    <cellStyle name="입력 3" xfId="1051"/>
    <cellStyle name="입력 3 10" xfId="1052"/>
    <cellStyle name="입력 3 11" xfId="1053"/>
    <cellStyle name="입력 3 12" xfId="1054"/>
    <cellStyle name="입력 3 13" xfId="1055"/>
    <cellStyle name="입력 3 14" xfId="1056"/>
    <cellStyle name="입력 3 15" xfId="1057"/>
    <cellStyle name="입력 3 16" xfId="1058"/>
    <cellStyle name="입력 3 2" xfId="1059"/>
    <cellStyle name="입력 3 3" xfId="1060"/>
    <cellStyle name="입력 3 4" xfId="1061"/>
    <cellStyle name="입력 3 5" xfId="1062"/>
    <cellStyle name="입력 3 6" xfId="1063"/>
    <cellStyle name="입력 3 7" xfId="1064"/>
    <cellStyle name="입력 3 8" xfId="1065"/>
    <cellStyle name="입력 3 9" xfId="1066"/>
    <cellStyle name="입력 4" xfId="1067"/>
    <cellStyle name="입력 5" xfId="1068"/>
    <cellStyle name="입력 6" xfId="1069"/>
    <cellStyle name="입력 7" xfId="1070"/>
    <cellStyle name="입력 8" xfId="1071"/>
    <cellStyle name="입력 9" xfId="1072"/>
    <cellStyle name="제목" xfId="1073"/>
    <cellStyle name="제목 1" xfId="1074"/>
    <cellStyle name="제목 1 2" xfId="1075"/>
    <cellStyle name="제목 1 2 2" xfId="1076"/>
    <cellStyle name="제목 1 3" xfId="1077"/>
    <cellStyle name="제목 2" xfId="1078"/>
    <cellStyle name="제목 2 2" xfId="1079"/>
    <cellStyle name="제목 2 2 2" xfId="1080"/>
    <cellStyle name="제목 2 3" xfId="1081"/>
    <cellStyle name="제목 3" xfId="1082"/>
    <cellStyle name="제목 3 2" xfId="1083"/>
    <cellStyle name="제목 3 2 2" xfId="1084"/>
    <cellStyle name="제목 3 3" xfId="1085"/>
    <cellStyle name="제목 4" xfId="1086"/>
    <cellStyle name="제목 4 2" xfId="1087"/>
    <cellStyle name="제목 4 2 2" xfId="1088"/>
    <cellStyle name="제목 4 3" xfId="1089"/>
    <cellStyle name="제목 5" xfId="1090"/>
    <cellStyle name="제목 6" xfId="1091"/>
    <cellStyle name="좋음" xfId="1092"/>
    <cellStyle name="좋음 2" xfId="1093"/>
    <cellStyle name="좋음 2 2" xfId="1094"/>
    <cellStyle name="좋음 3" xfId="1095"/>
    <cellStyle name="좋음 3 2" xfId="1096"/>
    <cellStyle name="지정되지 않음" xfId="1097"/>
    <cellStyle name="지정되지 않음 2" xfId="1098"/>
    <cellStyle name="지정되지 않음 2 2" xfId="1099"/>
    <cellStyle name="지정되지 않음 3" xfId="1100"/>
    <cellStyle name="출력" xfId="1101"/>
    <cellStyle name="출력 10" xfId="1102"/>
    <cellStyle name="출력 2" xfId="1103"/>
    <cellStyle name="출력 2 2" xfId="1104"/>
    <cellStyle name="출력 2 3" xfId="1105"/>
    <cellStyle name="출력 2 4" xfId="1106"/>
    <cellStyle name="출력 2 5" xfId="1107"/>
    <cellStyle name="출력 2 6" xfId="1108"/>
    <cellStyle name="출력 2 7" xfId="1109"/>
    <cellStyle name="출력 2 8" xfId="1110"/>
    <cellStyle name="출력 2 9" xfId="1111"/>
    <cellStyle name="출력 3" xfId="1112"/>
    <cellStyle name="출력 3 2" xfId="1113"/>
    <cellStyle name="출력 3 3" xfId="1114"/>
    <cellStyle name="출력 3 4" xfId="1115"/>
    <cellStyle name="출력 3 5" xfId="1116"/>
    <cellStyle name="출력 3 6" xfId="1117"/>
    <cellStyle name="출력 3 7" xfId="1118"/>
    <cellStyle name="출력 3 8" xfId="1119"/>
    <cellStyle name="출력 3 9" xfId="1120"/>
    <cellStyle name="출력 4" xfId="1121"/>
    <cellStyle name="출력 5" xfId="1122"/>
    <cellStyle name="출력 6" xfId="1123"/>
    <cellStyle name="출력 7" xfId="1124"/>
    <cellStyle name="출력 8" xfId="1125"/>
    <cellStyle name="출력 9" xfId="1126"/>
    <cellStyle name="콤마 " xfId="1127"/>
    <cellStyle name="콤마 [0]_  종  합  " xfId="1128"/>
    <cellStyle name="콤마 [0]_04완)3-1. 토지지목별현황(1-3) " xfId="1129"/>
    <cellStyle name="콤마 [0]_04완)3-1. 토지지목별현황(1-3)  2" xfId="1130"/>
    <cellStyle name="콤마 [0]_해안선및도서 5" xfId="1131"/>
    <cellStyle name="콤마_  종  합  " xfId="1132"/>
    <cellStyle name="콤마_04완)3-1. 토지지목별현황(1-3) " xfId="1133"/>
    <cellStyle name="콤마_04완)3-1. 토지지목별현황(1-3)  2" xfId="1134"/>
    <cellStyle name="Currency" xfId="1135"/>
    <cellStyle name="Currency [0]" xfId="1136"/>
    <cellStyle name="통화 [0] 2" xfId="1137"/>
    <cellStyle name="통화 [0] 2 2" xfId="1138"/>
    <cellStyle name="통화 [0] 2 2 2" xfId="1139"/>
    <cellStyle name="통화 [0] 2 3" xfId="1140"/>
    <cellStyle name="통화 [0] 2 4" xfId="1141"/>
    <cellStyle name="통화 [0] 3" xfId="1142"/>
    <cellStyle name="통화 [0] 3 2" xfId="1143"/>
    <cellStyle name="퍼센트" xfId="1144"/>
    <cellStyle name="표서식" xfId="1145"/>
    <cellStyle name="표서식 2" xfId="1146"/>
    <cellStyle name="표준 10" xfId="1147"/>
    <cellStyle name="표준 10 2" xfId="1148"/>
    <cellStyle name="표준 10 2 2" xfId="1149"/>
    <cellStyle name="표준 10 3" xfId="1150"/>
    <cellStyle name="표준 10 4" xfId="1151"/>
    <cellStyle name="표준 11" xfId="1152"/>
    <cellStyle name="표준 11 2" xfId="1153"/>
    <cellStyle name="표준 11 2 2" xfId="1154"/>
    <cellStyle name="표준 12" xfId="1155"/>
    <cellStyle name="표준 12 2" xfId="1156"/>
    <cellStyle name="표준 12 2 2" xfId="1157"/>
    <cellStyle name="표준 12 2 3" xfId="1158"/>
    <cellStyle name="표준 12 2 4" xfId="1159"/>
    <cellStyle name="표준 12 3" xfId="1160"/>
    <cellStyle name="표준 12 4" xfId="1161"/>
    <cellStyle name="표준 13" xfId="1162"/>
    <cellStyle name="표준 13 2" xfId="1163"/>
    <cellStyle name="표준 13 3" xfId="1164"/>
    <cellStyle name="표준 14" xfId="1165"/>
    <cellStyle name="표준 14 2" xfId="1166"/>
    <cellStyle name="표준 14 2 2" xfId="1167"/>
    <cellStyle name="표준 14 3" xfId="1168"/>
    <cellStyle name="표준 14 4" xfId="1169"/>
    <cellStyle name="표준 15" xfId="1170"/>
    <cellStyle name="표준 15 2" xfId="1171"/>
    <cellStyle name="표준 16" xfId="1172"/>
    <cellStyle name="표준 16 2" xfId="1173"/>
    <cellStyle name="표준 17" xfId="1174"/>
    <cellStyle name="표준 18" xfId="1175"/>
    <cellStyle name="표준 19" xfId="1176"/>
    <cellStyle name="표준 19 2" xfId="1177"/>
    <cellStyle name="표준 19 3" xfId="1178"/>
    <cellStyle name="표준 2" xfId="1179"/>
    <cellStyle name="표준 2 2" xfId="1180"/>
    <cellStyle name="표준 2 2 2" xfId="1181"/>
    <cellStyle name="표준 2 2 2 2" xfId="1182"/>
    <cellStyle name="표준 2 2 2 3" xfId="1183"/>
    <cellStyle name="표준 2 2 3" xfId="1184"/>
    <cellStyle name="표준 2 2 4" xfId="1185"/>
    <cellStyle name="표준 2 2 5" xfId="1186"/>
    <cellStyle name="표준 2 2 6" xfId="1187"/>
    <cellStyle name="표준 2 3" xfId="1188"/>
    <cellStyle name="표준 2 3 2" xfId="1189"/>
    <cellStyle name="표준 2 3 2 2" xfId="1190"/>
    <cellStyle name="표준 2 3 3" xfId="1191"/>
    <cellStyle name="표준 2 3 4" xfId="1192"/>
    <cellStyle name="표준 2 4" xfId="1193"/>
    <cellStyle name="표준 2 4 2" xfId="1194"/>
    <cellStyle name="표준 2 5" xfId="1195"/>
    <cellStyle name="표준 2 5 2" xfId="1196"/>
    <cellStyle name="표준 2 6" xfId="1197"/>
    <cellStyle name="표준 2 7" xfId="1198"/>
    <cellStyle name="표준 2 8" xfId="1199"/>
    <cellStyle name="표준 20" xfId="1200"/>
    <cellStyle name="표준 20 2" xfId="1201"/>
    <cellStyle name="표준 2001" xfId="1202"/>
    <cellStyle name="표준 21" xfId="1203"/>
    <cellStyle name="표준 22" xfId="1204"/>
    <cellStyle name="표준 22 2" xfId="1205"/>
    <cellStyle name="표준 23" xfId="1206"/>
    <cellStyle name="표준 24" xfId="1207"/>
    <cellStyle name="표준 25" xfId="1208"/>
    <cellStyle name="표준 26" xfId="1209"/>
    <cellStyle name="표준 27" xfId="1210"/>
    <cellStyle name="표준 28" xfId="1211"/>
    <cellStyle name="표준 29" xfId="1212"/>
    <cellStyle name="표준 29 2" xfId="1213"/>
    <cellStyle name="표준 3" xfId="1214"/>
    <cellStyle name="표준 3 2" xfId="1215"/>
    <cellStyle name="표준 3 2 2" xfId="1216"/>
    <cellStyle name="표준 3 3" xfId="1217"/>
    <cellStyle name="표준 3 3 2" xfId="1218"/>
    <cellStyle name="표준 3 4" xfId="1219"/>
    <cellStyle name="표준 3 5" xfId="1220"/>
    <cellStyle name="표준 30" xfId="1221"/>
    <cellStyle name="표준 30 2" xfId="1222"/>
    <cellStyle name="표준 31" xfId="1223"/>
    <cellStyle name="표준 32" xfId="1224"/>
    <cellStyle name="표준 33" xfId="1225"/>
    <cellStyle name="표준 4" xfId="1226"/>
    <cellStyle name="표준 4 2" xfId="1227"/>
    <cellStyle name="표준 4 2 2" xfId="1228"/>
    <cellStyle name="표준 4 3" xfId="1229"/>
    <cellStyle name="표준 4 4" xfId="1230"/>
    <cellStyle name="표준 4 5" xfId="1231"/>
    <cellStyle name="표준 4 5 2" xfId="1232"/>
    <cellStyle name="표준 4 5 3" xfId="1233"/>
    <cellStyle name="표준 4 6" xfId="1234"/>
    <cellStyle name="표준 4 7" xfId="1235"/>
    <cellStyle name="표준 5" xfId="1236"/>
    <cellStyle name="표준 5 2" xfId="1237"/>
    <cellStyle name="표준 5 2 2" xfId="1238"/>
    <cellStyle name="표준 5 3" xfId="1239"/>
    <cellStyle name="표준 5 4" xfId="1240"/>
    <cellStyle name="표준 6" xfId="1241"/>
    <cellStyle name="표준 6 2" xfId="1242"/>
    <cellStyle name="표준 6 2 2" xfId="1243"/>
    <cellStyle name="표준 6 3" xfId="1244"/>
    <cellStyle name="표준 7" xfId="1245"/>
    <cellStyle name="표준 7 2" xfId="1246"/>
    <cellStyle name="표준 7 2 2" xfId="1247"/>
    <cellStyle name="표준 8" xfId="1248"/>
    <cellStyle name="표준 8 2" xfId="1249"/>
    <cellStyle name="표준 8 2 2" xfId="1250"/>
    <cellStyle name="표준 8 3" xfId="1251"/>
    <cellStyle name="표준 9" xfId="1252"/>
    <cellStyle name="표준 9 2" xfId="1253"/>
    <cellStyle name="표준 9 2 2" xfId="1254"/>
    <cellStyle name="표준 9 3" xfId="1255"/>
    <cellStyle name="표준 9 3 2" xfId="1256"/>
    <cellStyle name="표준 9 4" xfId="1257"/>
    <cellStyle name="표준 9 5" xfId="1258"/>
    <cellStyle name="표준_0632산림피해" xfId="1259"/>
    <cellStyle name="표준_16.공공행정 및 사법" xfId="1260"/>
    <cellStyle name="표준_16-1. 공공행정 및 사법" xfId="1261"/>
    <cellStyle name="표준_161공~1" xfId="1262"/>
    <cellStyle name="표준_-17.공공사법" xfId="1263"/>
    <cellStyle name="표준_17.공공행정 및 사법(민원처리과)" xfId="1264"/>
    <cellStyle name="표준_1701-06공무원총괄" xfId="1265"/>
    <cellStyle name="표준_170231도본청공무" xfId="1266"/>
    <cellStyle name="표준_1709관내관공서 및 주요기관(도)" xfId="1267"/>
    <cellStyle name="표준_1711여권발급" xfId="1268"/>
    <cellStyle name="표준_1719장소화재발생" xfId="1269"/>
    <cellStyle name="표준_171공공행정" xfId="1270"/>
    <cellStyle name="표준_1720소방장비" xfId="1271"/>
    <cellStyle name="표준_1729소방대상물현황" xfId="1272"/>
    <cellStyle name="표준_1730위험물제조소설치현황" xfId="1273"/>
    <cellStyle name="표준_1731민방위대편성" xfId="1274"/>
    <cellStyle name="표준_17편06소방공무원" xfId="1275"/>
    <cellStyle name="표준_농업용기구및기계보유 " xfId="1276"/>
    <cellStyle name="표준_산림" xfId="1277"/>
    <cellStyle name="표준_서산경찰서" xfId="1278"/>
    <cellStyle name="표준_안전1" xfId="1279"/>
    <cellStyle name="표준_안전2" xfId="1280"/>
    <cellStyle name="표준_안전3" xfId="1281"/>
    <cellStyle name="표준_외03.소방서" xfId="1282"/>
    <cellStyle name="표준_일기일수" xfId="1283"/>
    <cellStyle name="표준_일기일수 2" xfId="1284"/>
    <cellStyle name="표준_통계표변경양식" xfId="1285"/>
    <cellStyle name="표준_통계표변경양식_재난민방위과" xfId="1286"/>
    <cellStyle name="표준_풍수해발생" xfId="1287"/>
    <cellStyle name="Hyperlink" xfId="1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externalLink" Target="externalLinks/externalLink14.xml" /><Relationship Id="rId43" Type="http://schemas.openxmlformats.org/officeDocument/2006/relationships/externalLink" Target="externalLinks/externalLink15.xml" /><Relationship Id="rId44" Type="http://schemas.openxmlformats.org/officeDocument/2006/relationships/externalLink" Target="externalLinks/externalLink16.xml" /><Relationship Id="rId45" Type="http://schemas.openxmlformats.org/officeDocument/2006/relationships/externalLink" Target="externalLinks/externalLink17.xml" /><Relationship Id="rId46" Type="http://schemas.openxmlformats.org/officeDocument/2006/relationships/externalLink" Target="externalLinks/externalLink18.xml" /><Relationship Id="rId47" Type="http://schemas.openxmlformats.org/officeDocument/2006/relationships/externalLink" Target="externalLinks/externalLink19.xml" /><Relationship Id="rId48" Type="http://schemas.openxmlformats.org/officeDocument/2006/relationships/externalLink" Target="externalLinks/externalLink20.xml" /><Relationship Id="rId49" Type="http://schemas.openxmlformats.org/officeDocument/2006/relationships/externalLink" Target="externalLinks/externalLink21.xml" /><Relationship Id="rId50" Type="http://schemas.openxmlformats.org/officeDocument/2006/relationships/externalLink" Target="externalLinks/externalLink22.xml" /><Relationship Id="rId51" Type="http://schemas.openxmlformats.org/officeDocument/2006/relationships/externalLink" Target="externalLinks/externalLink23.xml" /><Relationship Id="rId52" Type="http://schemas.openxmlformats.org/officeDocument/2006/relationships/externalLink" Target="externalLinks/externalLink24.xml" /><Relationship Id="rId53" Type="http://schemas.openxmlformats.org/officeDocument/2006/relationships/externalLink" Target="externalLinks/externalLink25.xml" /><Relationship Id="rId54" Type="http://schemas.openxmlformats.org/officeDocument/2006/relationships/externalLink" Target="externalLinks/externalLink26.xml" /><Relationship Id="rId55" Type="http://schemas.openxmlformats.org/officeDocument/2006/relationships/externalLink" Target="externalLinks/externalLink27.xml" /><Relationship Id="rId56" Type="http://schemas.openxmlformats.org/officeDocument/2006/relationships/externalLink" Target="externalLinks/externalLink28.xml" /><Relationship Id="rId57" Type="http://schemas.openxmlformats.org/officeDocument/2006/relationships/externalLink" Target="externalLinks/externalLink29.xml" /><Relationship Id="rId58" Type="http://schemas.openxmlformats.org/officeDocument/2006/relationships/externalLink" Target="externalLinks/externalLink30.xml" /><Relationship Id="rId59" Type="http://schemas.openxmlformats.org/officeDocument/2006/relationships/externalLink" Target="externalLinks/externalLink31.xml" /><Relationship Id="rId60" Type="http://schemas.openxmlformats.org/officeDocument/2006/relationships/externalLink" Target="externalLinks/externalLink32.xml" /><Relationship Id="rId61" Type="http://schemas.openxmlformats.org/officeDocument/2006/relationships/externalLink" Target="externalLinks/externalLink33.xml" /><Relationship Id="rId62" Type="http://schemas.openxmlformats.org/officeDocument/2006/relationships/externalLink" Target="externalLinks/externalLink34.xml" /><Relationship Id="rId63" Type="http://schemas.openxmlformats.org/officeDocument/2006/relationships/externalLink" Target="externalLinks/externalLink35.xml" /><Relationship Id="rId64" Type="http://schemas.openxmlformats.org/officeDocument/2006/relationships/externalLink" Target="externalLinks/externalLink36.xml" /><Relationship Id="rId65" Type="http://schemas.openxmlformats.org/officeDocument/2006/relationships/externalLink" Target="externalLinks/externalLink37.xml" /><Relationship Id="rId66" Type="http://schemas.openxmlformats.org/officeDocument/2006/relationships/externalLink" Target="externalLinks/externalLink38.xml" /><Relationship Id="rId67" Type="http://schemas.openxmlformats.org/officeDocument/2006/relationships/externalLink" Target="externalLinks/externalLink39.xml" /><Relationship Id="rId68" Type="http://schemas.openxmlformats.org/officeDocument/2006/relationships/externalLink" Target="externalLinks/externalLink40.xml" /><Relationship Id="rId69" Type="http://schemas.openxmlformats.org/officeDocument/2006/relationships/externalLink" Target="externalLinks/externalLink41.xml" /><Relationship Id="rId70" Type="http://schemas.openxmlformats.org/officeDocument/2006/relationships/externalLink" Target="externalLinks/externalLink42.xml" /><Relationship Id="rId71" Type="http://schemas.openxmlformats.org/officeDocument/2006/relationships/externalLink" Target="externalLinks/externalLink43.xml" /><Relationship Id="rId72" Type="http://schemas.openxmlformats.org/officeDocument/2006/relationships/externalLink" Target="externalLinks/externalLink44.xml" /><Relationship Id="rId73" Type="http://schemas.openxmlformats.org/officeDocument/2006/relationships/externalLink" Target="externalLinks/externalLink45.xml" /><Relationship Id="rId74" Type="http://schemas.openxmlformats.org/officeDocument/2006/relationships/externalLink" Target="externalLinks/externalLink46.xml" /><Relationship Id="rId75" Type="http://schemas.openxmlformats.org/officeDocument/2006/relationships/externalLink" Target="externalLinks/externalLink47.xml" /><Relationship Id="rId76" Type="http://schemas.openxmlformats.org/officeDocument/2006/relationships/externalLink" Target="externalLinks/externalLink48.xml" /><Relationship Id="rId77" Type="http://schemas.openxmlformats.org/officeDocument/2006/relationships/externalLink" Target="externalLinks/externalLink49.xml" /><Relationship Id="rId78" Type="http://schemas.openxmlformats.org/officeDocument/2006/relationships/externalLink" Target="externalLinks/externalLink50.xml" /><Relationship Id="rId79" Type="http://schemas.openxmlformats.org/officeDocument/2006/relationships/externalLink" Target="externalLinks/externalLink51.xml" /><Relationship Id="rId80" Type="http://schemas.openxmlformats.org/officeDocument/2006/relationships/externalLink" Target="externalLinks/externalLink52.xml" /><Relationship Id="rId81" Type="http://schemas.openxmlformats.org/officeDocument/2006/relationships/externalLink" Target="externalLinks/externalLink53.xml" /><Relationship Id="rId82" Type="http://schemas.openxmlformats.org/officeDocument/2006/relationships/externalLink" Target="externalLinks/externalLink54.xml" /><Relationship Id="rId8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0</xdr:row>
      <xdr:rowOff>152400</xdr:rowOff>
    </xdr:to>
    <xdr:sp>
      <xdr:nvSpPr>
        <xdr:cNvPr id="1" name="Oval 1"/>
        <xdr:cNvSpPr>
          <a:spLocks/>
        </xdr:cNvSpPr>
      </xdr:nvSpPr>
      <xdr:spPr>
        <a:xfrm>
          <a:off x="0" y="38100"/>
          <a:ext cx="0" cy="1143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1456;&#51088;\&#48148;&#53461;%20&#54868;&#47732;\2003&#45380;&#46020;%20&#53685;&#44228;&#50672;&#48372;\final\&#47928;&#54868;&#44277;&#48372;&#45812;&#45817;&#44288;&#4989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3.%20&#51064;&#443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49892;&#44284;\&#51088;&#52824;&#54665;&#51221;&#4428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8149;&#49345;&#54788;/Local%20Settings/Temp/_AZTMP1_/Exec/&#52509;&#47924;&#442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Local%20Settings/Temp/_AZTMP2_/Exec/&#51088;&#52824;&#54665;&#51221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8(3)\&#52572;&#51333;\114.%20&#44400;&#48376;&#52397;%20&#44397;&#44032;%20&#48143;%20&#51648;&#48169;&#44277;&#47924;&#50896;%20&#51221;&#50896;&#5436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Boryeong\LOCALS~1\Temp\BZ12E7D03\&#51088;&#52824;&#51221;&#48372;&#4428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Boryeong\LOCALS~1\Temp\BZ12E7D03\&#52509;&#47924;&#4428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Program%20Files\Nanum%20Technologies\SmartFlow%20OSE2\temp\&#46020;&#49884;&#51452;&#53469;&#4428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9D2A8\16-&#51116;&#45212;&#50504;&#51204;&#44284;(2007.12.31&#51068;&#44592;&#51456;&#51004;&#47196;%20&#51089;&#49457;)\16.%20&#44277;&#44277;&#54665;&#51221;%20&#48143;%20&#49324;&#48277;-&#48372;&#47161;&#44221;&#52272;&#4943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2009%20&#49436;&#49885;%20&#48373;&#49324;/3.%20&#51064;&#4439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###2009.12.31&#44592;&#51456;%20&#53685;&#44228;&#50672;&#48372;%20&#47564;&#46308;&#44592;###&#52572;&#51333;\3.%20&#51064;&#443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SafeOnMessenger\temp\&#51088;&#52824;&#54665;&#51221;&#4428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&#49892;&#44284;%20&#44592;&#44288;%20&#45208;&#45572;&#44592;/&#52509;&#47924;&#442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Local%20Settings\Temporary%20Internet%20Files\Content.IE5\J5SIDJZU\16.&#44277;&#44277;&#54665;&#51221;%20&#48143;%20&#49324;&#48277;[1]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5A19BE\DOCUME~1\owner\LOCALS~1\Temp\2008&#49892;&#44284;&#50640;&#49569;&#48512;&#49436;&#49885;.zip&#50640;%20&#45824;&#54620;%20&#51076;&#49884;%20&#46356;&#47113;&#53552;&#47532;%201\&#48372;&#44148;&#50948;&#49373;&#4428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user/LOCALS~1/Temp/BZ15A19BE/17.%20&#44277;&#44277;&#54665;&#51221;&#48143;&#49324;&#4827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5A19BE\Documents%20and%20Settings\owner\Local%20Settings\Temp\_AZTMP4_\&#51088;&#52824;&#54665;&#51221;&#4428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user/LOCALS~1/Temp/BZ15A19BE/2011&#45380;/&#53685;&#44228;&#50672;&#48372;/&#48156;&#44036;&#44228;&#54925;/&#51089;&#49457;&#44592;&#44288;/&#52649;&#45224;&#51648;&#48169;&#44221;&#52272;&#52397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user/LOCALS~1/Temp/BZ15A19BE/Documents%20and%20Settings/&#44160;&#49324;22/My%20Documents/02&#50696;&#48169;&#53685;&#44228;/2004&#53685;&#44228;/&#53685;&#44228;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1088;&#52824;&#51221;&#48372;&#44284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user/LOCALS~1/Temp/BZ15A19BE/&#44400;&#48124;&#48169;&#50948;/2006%20&#48124;&#48169;&#50948;&#54200;&#49457;%20&#48372;&#44256;&#49436;&#49885;(&#49884;&#44400;&#49884;&#45804;)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5A19BE\d\2006&#45380;&#46020;\&#51008;&#54665;&#48372;&#44256;&#49436;\&#48708;&#51008;&#54665;\&#49549;&#48372;(2&#50900;)\&#48708;&#51008;&#54665;(0602)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2016%20&#53685;&#44228;&#50672;&#48372;&#51089;&#49457;&#49436;&#49885;\16.&#44277;&#44277;&#54665;&#51221;%20&#48143;%20&#49324;&#48277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2016%20&#53685;&#44228;&#50672;&#48372;&#51089;&#49457;&#49436;&#49885;\3.%20&#51064;&#44396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CE8219\DOCUME~1\owner\LOCALS~1\Temp\2008&#49892;&#44284;&#50640;&#49569;&#48512;&#49436;&#49885;.zip&#50640;%20&#45824;&#54620;%20&#51076;&#49884;%20&#46356;&#47113;&#53552;&#47532;%201\&#48372;&#44148;&#50948;&#49373;&#442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CE8219\17.%20&#44277;&#44277;&#54665;&#51221;&#48143;&#49324;&#48277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CE8219\Documents%20and%20Settings\owner\Local%20Settings\Temp\_AZTMP1_\Exec\&#51088;&#52824;&#54665;&#51221;&#44284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user/LOCALS~1/Temp/BZ1CE8219/d/2006&#45380;&#46020;/&#51008;&#54665;&#48372;&#44256;&#49436;/&#48708;&#51008;&#54665;/&#49549;&#48372;(2&#50900;)/&#48708;&#51008;&#54665;(0602)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CE8219\2011&#45380;\&#53685;&#44228;&#50672;&#48372;\&#48156;&#44036;&#44228;&#54925;\&#51089;&#49457;&#44592;&#44288;\&#52649;&#45224;&#51648;&#48169;&#44221;&#52272;&#52397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user/LOCALS~1/Temp/BZ1CE8219/Documents%20and%20Settings/&#44160;&#49324;22/My%20Documents/02&#50696;&#48169;&#53685;&#44228;/2004&#53685;&#44228;/&#53685;&#44228;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user/LOCALS~1/Temp/BZ1CE8219/&#44400;&#48124;&#48169;&#50948;/2006%20&#48124;&#48169;&#50948;&#54200;&#49457;%20&#48372;&#44256;&#49436;&#49885;(&#49884;&#44400;&#49884;&#45804;)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82&#44060;&#44592;&#44288;%20&#51088;&#47308;%20&#52712;&#54633;&#51473;\&#52509;&#47924;&#44284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2509;&#47924;&#44284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892;&#44284;%20&#44592;&#44288;%20&#45208;&#45572;&#44592;\&#51088;&#52824;&#51221;&#48372;&#44284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5348;&#51060;&#53944;&#50728;%20&#48155;&#51008;%20&#54028;&#51068;\6.&#45453;&#47548;&#49688;&#49328;&#5062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6020;&#49884;&#51452;&#53469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자동차등록"/>
      <sheetName val="2.영업용자동차업종별수송"/>
      <sheetName val="3.주차장"/>
      <sheetName val="5.관광사업체등록"/>
      <sheetName val="6.관광객수"/>
      <sheetName val="7.해수욕장 8.해수욕장 이용"/>
      <sheetName val="9.우편시설"/>
      <sheetName val="10.우편물취급"/>
      <sheetName val="11.우편요금수입"/>
      <sheetName val="12인테넷가입자및이동통신현황"/>
      <sheetName val="13.전화사용"/>
      <sheetName val="14.전화시설및가입자수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7.인구동태 "/>
      <sheetName val="6.주요 국적별 외국인 등록현황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5-1.읍면동별인구이동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8. 범죄발생 및 검거(월별)"/>
      <sheetName val="8-1. 범죄발생 및 검거(경찰서별)"/>
      <sheetName val="10.학력별 피의자"/>
      <sheetName val="11.소년범죄"/>
      <sheetName val="12.외국인범죄"/>
      <sheetName val="9.연령별 피의자"/>
      <sheetName val="20.교통사고"/>
      <sheetName val="21.자동차단속및처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및사업소공무원정원"/>
      <sheetName val="3.읍면동공무원(정원)"/>
      <sheetName val="5.퇴직사유별 공무원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현황"/>
      <sheetName val="13. 보건소 구강보건 사업실적"/>
      <sheetName val="14.모자보건 사업실적"/>
      <sheetName val="23.사회복지시설"/>
      <sheetName val="38.방문간호 사업실적"/>
      <sheetName val="39.보건교육 실적"/>
      <sheetName val="#REF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  <sheetName val="7.국회의원 및 시군 의원"/>
      <sheetName val="8.경찰공무원"/>
      <sheetName val="9.퇴직사유별 공무원"/>
      <sheetName val="10.관내 관공서 및 주요기관"/>
      <sheetName val="11.민원서류처리"/>
      <sheetName val="12.여권발급"/>
      <sheetName val="13. 범죄발생 및 검거(월별)"/>
      <sheetName val="14.연령별 피의자"/>
      <sheetName val="15.학력별 피의자"/>
      <sheetName val="16.소년범죄"/>
      <sheetName val="17.화재발생"/>
      <sheetName val="18.발화요인별 화재발생"/>
      <sheetName val="19.장소별 화재발생"/>
      <sheetName val="20.산불발생 현황"/>
      <sheetName val="21.소방장비"/>
      <sheetName val="22. 119 구급활동 실적"/>
      <sheetName val="23. 119 구조활동 실적"/>
      <sheetName val="24.재난사고 발생 및 피해현황"/>
      <sheetName val="25.풍수해발생"/>
      <sheetName val="26.소방대상물 현황"/>
      <sheetName val="27.위험물제조소 설치현황"/>
      <sheetName val="28.교통사고발생(자동차)"/>
      <sheetName val="29.자동차단속 및 처리"/>
      <sheetName val="30.운전면허 소지자"/>
      <sheetName val="31.운전면허 시험실시"/>
      <sheetName val="32.민방위대 편성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4.소방공무원(정원)"/>
      <sheetName val="5.퇴직사유별 공무원"/>
      <sheetName val="6.관내관공서및주요기관"/>
      <sheetName val="7.민원서류처리"/>
      <sheetName val="7-1.민원서류 처리(종류별)"/>
      <sheetName val="8.여권발급"/>
      <sheetName val="9. 범죄발생 및 검거(월별)"/>
      <sheetName val="10.연령별 피의자"/>
      <sheetName val="11.학력별 피의자"/>
      <sheetName val="12.소년범죄"/>
      <sheetName val="13.화재발생"/>
      <sheetName val="15.장소별 화재발생"/>
      <sheetName val="16.산불발생현황"/>
      <sheetName val="17.소방장비"/>
      <sheetName val="18. 119 구급활동 실적"/>
      <sheetName val="19. 119 구조활동 실적"/>
      <sheetName val="20.교통사고발생(자동차)"/>
      <sheetName val="21.자동차단속및처리"/>
      <sheetName val="22.풍수해발생"/>
      <sheetName val="23.소방대상물 현황"/>
      <sheetName val="24.위험물제조소 설치현황"/>
      <sheetName val="25.민방위대 편성"/>
      <sheetName val="26.운전면허 소지자"/>
      <sheetName val="27.재난사고 발생 및 피해현황"/>
      <sheetName val="28.국회의원 및 시군 의원"/>
      <sheetName val="29.경찰공무원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7.인구동태 "/>
      <sheetName val="6.주요 국적별 외국인 등록현황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현황"/>
      <sheetName val="13. 보건소 구강보건 사업실적"/>
      <sheetName val="14.모자보건 사업실적"/>
      <sheetName val="23.사회복지시설"/>
      <sheetName val="38.방문간호 사업실적"/>
      <sheetName val="39.보건교육 실적"/>
      <sheetName val="#REF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  <sheetName val="7.국회의원 및 시군 의원"/>
      <sheetName val="8.경찰공무원"/>
      <sheetName val="9.퇴직사유별 공무원"/>
      <sheetName val="10.관내 관공서 및 주요기관"/>
      <sheetName val="11.민원서류처리"/>
      <sheetName val="12.여권발급"/>
      <sheetName val="13. 범죄발생 및 검거(월별)"/>
      <sheetName val="14.연령별 피의자"/>
      <sheetName val="15.학력별 피의자"/>
      <sheetName val="16.소년범죄"/>
      <sheetName val="17.화재발생"/>
      <sheetName val="18.발화요인별 화재발생"/>
      <sheetName val="19.장소별 화재발생"/>
      <sheetName val="20.산불발생 현황"/>
      <sheetName val="21.소방장비"/>
      <sheetName val="22. 119 구급활동 실적"/>
      <sheetName val="23. 119 구조활동 실적"/>
      <sheetName val="24.재난사고 발생 및 피해현황"/>
      <sheetName val="25.풍수해발생"/>
      <sheetName val="26.소방대상물 현황"/>
      <sheetName val="27.위험물제조소 설치현황"/>
      <sheetName val="28.교통사고발생(자동차)"/>
      <sheetName val="29.자동차단속 및 처리"/>
      <sheetName val="30.운전면허 소지자"/>
      <sheetName val="31.운전면허 시험실시"/>
      <sheetName val="32.민방위대 편성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  <sheetName val="2.2.행정구역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5.외국인과의혼인"/>
      <sheetName val="1.산업대분류별사업체총괄"/>
      <sheetName val="2.종사자규모별사업체수및종사자수"/>
      <sheetName val="3.산업별읍면동별사업체수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18.출판, 인쇄 및 기록매체업현황(산업세분류별)"/>
      <sheetName val="6.관내관공서및주요기관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="82" zoomScaleNormal="82" zoomScalePageLayoutView="0" workbookViewId="0" topLeftCell="A7">
      <selection activeCell="I7" sqref="I7"/>
    </sheetView>
  </sheetViews>
  <sheetFormatPr defaultColWidth="7.99609375" defaultRowHeight="13.5"/>
  <cols>
    <col min="1" max="1" width="3.3359375" style="414" customWidth="1"/>
    <col min="2" max="2" width="11.6640625" style="425" customWidth="1"/>
    <col min="3" max="3" width="16.4453125" style="426" customWidth="1"/>
    <col min="4" max="5" width="16.4453125" style="413" customWidth="1"/>
    <col min="6" max="9" width="16.4453125" style="414" customWidth="1"/>
    <col min="10" max="10" width="3.5546875" style="414" customWidth="1"/>
    <col min="11" max="16384" width="7.99609375" style="414" customWidth="1"/>
  </cols>
  <sheetData>
    <row r="1" spans="1:9" s="952" customFormat="1" ht="12" customHeight="1">
      <c r="A1" s="1498" t="s">
        <v>888</v>
      </c>
      <c r="B1" s="1498"/>
      <c r="C1" s="1498"/>
      <c r="D1" s="951"/>
      <c r="E1" s="951"/>
      <c r="I1" s="953" t="s">
        <v>7</v>
      </c>
    </row>
    <row r="2" spans="1:3" ht="12" customHeight="1">
      <c r="A2" s="324"/>
      <c r="B2" s="324"/>
      <c r="C2" s="324"/>
    </row>
    <row r="3" spans="1:9" s="415" customFormat="1" ht="24" customHeight="1">
      <c r="A3" s="1494" t="s">
        <v>193</v>
      </c>
      <c r="B3" s="1494"/>
      <c r="C3" s="1494"/>
      <c r="D3" s="1494"/>
      <c r="E3" s="1494"/>
      <c r="F3" s="1493" t="s">
        <v>643</v>
      </c>
      <c r="G3" s="1493"/>
      <c r="H3" s="1493"/>
      <c r="I3" s="1493"/>
    </row>
    <row r="4" spans="2:8" ht="12" customHeight="1">
      <c r="B4" s="416"/>
      <c r="C4" s="416"/>
      <c r="D4" s="416"/>
      <c r="E4" s="416"/>
      <c r="F4" s="416"/>
      <c r="G4" s="416"/>
      <c r="H4" s="416"/>
    </row>
    <row r="5" spans="1:9" s="940" customFormat="1" ht="12" customHeight="1" thickBot="1">
      <c r="A5" s="941" t="s">
        <v>886</v>
      </c>
      <c r="D5" s="942"/>
      <c r="E5" s="942"/>
      <c r="I5" s="943" t="s">
        <v>0</v>
      </c>
    </row>
    <row r="6" spans="1:9" s="125" customFormat="1" ht="39" customHeight="1">
      <c r="A6" s="1501" t="s">
        <v>380</v>
      </c>
      <c r="B6" s="1502"/>
      <c r="C6" s="1495" t="s">
        <v>381</v>
      </c>
      <c r="D6" s="1497" t="s">
        <v>1243</v>
      </c>
      <c r="E6" s="1495" t="s">
        <v>382</v>
      </c>
      <c r="F6" s="1497" t="s">
        <v>1244</v>
      </c>
      <c r="G6" s="1497" t="s">
        <v>1245</v>
      </c>
      <c r="H6" s="1495" t="s">
        <v>375</v>
      </c>
      <c r="I6" s="512" t="s">
        <v>12</v>
      </c>
    </row>
    <row r="7" spans="1:9" s="125" customFormat="1" ht="60.75" customHeight="1">
      <c r="A7" s="1499" t="s">
        <v>383</v>
      </c>
      <c r="B7" s="1500"/>
      <c r="C7" s="1496"/>
      <c r="D7" s="1496"/>
      <c r="E7" s="1496"/>
      <c r="F7" s="1496"/>
      <c r="G7" s="1496"/>
      <c r="H7" s="1496"/>
      <c r="I7" s="513" t="s">
        <v>13</v>
      </c>
    </row>
    <row r="8" spans="1:9" s="125" customFormat="1" ht="5.25" customHeight="1">
      <c r="A8" s="1503"/>
      <c r="B8" s="1504"/>
      <c r="C8" s="514" t="s">
        <v>14</v>
      </c>
      <c r="D8" s="515" t="s">
        <v>14</v>
      </c>
      <c r="E8" s="515" t="s">
        <v>14</v>
      </c>
      <c r="F8" s="515" t="s">
        <v>14</v>
      </c>
      <c r="G8" s="515" t="s">
        <v>14</v>
      </c>
      <c r="H8" s="515" t="s">
        <v>14</v>
      </c>
      <c r="I8" s="516"/>
    </row>
    <row r="9" spans="1:9" s="125" customFormat="1" ht="27" customHeight="1">
      <c r="A9" s="1488">
        <v>2016</v>
      </c>
      <c r="B9" s="1489"/>
      <c r="C9" s="517">
        <v>927</v>
      </c>
      <c r="D9" s="517">
        <v>483</v>
      </c>
      <c r="E9" s="517">
        <v>16</v>
      </c>
      <c r="F9" s="517">
        <v>128</v>
      </c>
      <c r="G9" s="517">
        <v>35</v>
      </c>
      <c r="H9" s="517">
        <v>254</v>
      </c>
      <c r="I9" s="518">
        <v>2016</v>
      </c>
    </row>
    <row r="10" spans="1:9" s="125" customFormat="1" ht="27" customHeight="1">
      <c r="A10" s="1488">
        <v>2017</v>
      </c>
      <c r="B10" s="1489"/>
      <c r="C10" s="517">
        <v>936</v>
      </c>
      <c r="D10" s="517">
        <v>433</v>
      </c>
      <c r="E10" s="517">
        <v>16</v>
      </c>
      <c r="F10" s="517">
        <v>183</v>
      </c>
      <c r="G10" s="517">
        <v>34</v>
      </c>
      <c r="H10" s="517">
        <v>270</v>
      </c>
      <c r="I10" s="518">
        <v>2017</v>
      </c>
    </row>
    <row r="11" spans="1:9" s="125" customFormat="1" ht="27" customHeight="1">
      <c r="A11" s="1488">
        <v>2018</v>
      </c>
      <c r="B11" s="1489"/>
      <c r="C11" s="517">
        <v>983</v>
      </c>
      <c r="D11" s="517">
        <v>534</v>
      </c>
      <c r="E11" s="517">
        <v>16</v>
      </c>
      <c r="F11" s="517">
        <v>154</v>
      </c>
      <c r="G11" s="517">
        <v>0</v>
      </c>
      <c r="H11" s="517">
        <v>279</v>
      </c>
      <c r="I11" s="518">
        <v>2018</v>
      </c>
    </row>
    <row r="12" spans="1:9" s="125" customFormat="1" ht="27" customHeight="1">
      <c r="A12" s="1488">
        <v>2019</v>
      </c>
      <c r="B12" s="1489"/>
      <c r="C12" s="517">
        <v>1030</v>
      </c>
      <c r="D12" s="517">
        <v>568</v>
      </c>
      <c r="E12" s="517">
        <v>16</v>
      </c>
      <c r="F12" s="517">
        <v>163</v>
      </c>
      <c r="G12" s="517">
        <v>0</v>
      </c>
      <c r="H12" s="517">
        <v>283</v>
      </c>
      <c r="I12" s="518">
        <v>2019</v>
      </c>
    </row>
    <row r="13" spans="1:9" s="417" customFormat="1" ht="27" customHeight="1">
      <c r="A13" s="1490">
        <v>2020</v>
      </c>
      <c r="B13" s="1491"/>
      <c r="C13" s="519">
        <f aca="true" t="shared" si="0" ref="C13:H13">SUM(C14:C26)</f>
        <v>1112</v>
      </c>
      <c r="D13" s="519">
        <f t="shared" si="0"/>
        <v>595</v>
      </c>
      <c r="E13" s="519">
        <f t="shared" si="0"/>
        <v>18</v>
      </c>
      <c r="F13" s="519">
        <f t="shared" si="0"/>
        <v>160</v>
      </c>
      <c r="G13" s="519">
        <f t="shared" si="0"/>
        <v>12</v>
      </c>
      <c r="H13" s="519">
        <f t="shared" si="0"/>
        <v>327</v>
      </c>
      <c r="I13" s="520">
        <v>2020</v>
      </c>
    </row>
    <row r="14" spans="1:9" s="125" customFormat="1" ht="27" customHeight="1">
      <c r="A14" s="1484" t="s">
        <v>640</v>
      </c>
      <c r="B14" s="1485"/>
      <c r="C14" s="517">
        <f>SUM(D14:H14)</f>
        <v>1</v>
      </c>
      <c r="D14" s="521">
        <v>1</v>
      </c>
      <c r="E14" s="521">
        <v>0</v>
      </c>
      <c r="F14" s="521">
        <v>0</v>
      </c>
      <c r="G14" s="521">
        <v>0</v>
      </c>
      <c r="H14" s="521">
        <v>0</v>
      </c>
      <c r="I14" s="522" t="s">
        <v>15</v>
      </c>
    </row>
    <row r="15" spans="1:9" s="125" customFormat="1" ht="27" customHeight="1">
      <c r="A15" s="1484" t="s">
        <v>384</v>
      </c>
      <c r="B15" s="1485"/>
      <c r="C15" s="517">
        <f aca="true" t="shared" si="1" ref="C15:C26">SUM(D15:H15)</f>
        <v>1</v>
      </c>
      <c r="D15" s="521">
        <v>1</v>
      </c>
      <c r="E15" s="521">
        <v>0</v>
      </c>
      <c r="F15" s="521">
        <v>0</v>
      </c>
      <c r="G15" s="521">
        <v>0</v>
      </c>
      <c r="H15" s="521">
        <v>0</v>
      </c>
      <c r="I15" s="522" t="s">
        <v>16</v>
      </c>
    </row>
    <row r="16" spans="1:9" s="125" customFormat="1" ht="27" customHeight="1">
      <c r="A16" s="1484" t="s">
        <v>641</v>
      </c>
      <c r="B16" s="1485"/>
      <c r="C16" s="517">
        <f t="shared" si="1"/>
        <v>0</v>
      </c>
      <c r="D16" s="521">
        <v>0</v>
      </c>
      <c r="E16" s="521">
        <v>0</v>
      </c>
      <c r="F16" s="521">
        <v>0</v>
      </c>
      <c r="G16" s="521">
        <v>0</v>
      </c>
      <c r="H16" s="521">
        <v>0</v>
      </c>
      <c r="I16" s="522" t="s">
        <v>170</v>
      </c>
    </row>
    <row r="17" spans="1:9" s="125" customFormat="1" ht="27" customHeight="1">
      <c r="A17" s="1484" t="s">
        <v>376</v>
      </c>
      <c r="B17" s="1485"/>
      <c r="C17" s="517">
        <f t="shared" si="1"/>
        <v>1073</v>
      </c>
      <c r="D17" s="521">
        <v>589</v>
      </c>
      <c r="E17" s="521">
        <v>18</v>
      </c>
      <c r="F17" s="521">
        <v>127</v>
      </c>
      <c r="G17" s="521">
        <v>12</v>
      </c>
      <c r="H17" s="521">
        <v>327</v>
      </c>
      <c r="I17" s="522" t="s">
        <v>17</v>
      </c>
    </row>
    <row r="18" spans="1:9" s="125" customFormat="1" ht="27" customHeight="1">
      <c r="A18" s="1484" t="s">
        <v>385</v>
      </c>
      <c r="B18" s="1485"/>
      <c r="C18" s="517">
        <f t="shared" si="1"/>
        <v>0</v>
      </c>
      <c r="D18" s="517">
        <v>0</v>
      </c>
      <c r="E18" s="517">
        <v>0</v>
      </c>
      <c r="F18" s="521">
        <v>0</v>
      </c>
      <c r="G18" s="521">
        <v>0</v>
      </c>
      <c r="H18" s="521">
        <v>0</v>
      </c>
      <c r="I18" s="522" t="s">
        <v>18</v>
      </c>
    </row>
    <row r="19" spans="1:9" s="125" customFormat="1" ht="27" customHeight="1">
      <c r="A19" s="1484" t="s">
        <v>377</v>
      </c>
      <c r="B19" s="1485"/>
      <c r="C19" s="517">
        <f t="shared" si="1"/>
        <v>0</v>
      </c>
      <c r="D19" s="517">
        <v>0</v>
      </c>
      <c r="E19" s="517">
        <v>0</v>
      </c>
      <c r="F19" s="521">
        <v>0</v>
      </c>
      <c r="G19" s="521">
        <v>0</v>
      </c>
      <c r="H19" s="521">
        <v>0</v>
      </c>
      <c r="I19" s="522" t="s">
        <v>19</v>
      </c>
    </row>
    <row r="20" spans="1:9" s="125" customFormat="1" ht="27" customHeight="1">
      <c r="A20" s="1486" t="s">
        <v>283</v>
      </c>
      <c r="B20" s="1487"/>
      <c r="C20" s="517">
        <f t="shared" si="1"/>
        <v>0</v>
      </c>
      <c r="D20" s="517">
        <v>0</v>
      </c>
      <c r="E20" s="517">
        <v>0</v>
      </c>
      <c r="F20" s="521">
        <v>0</v>
      </c>
      <c r="G20" s="521">
        <v>0</v>
      </c>
      <c r="H20" s="521">
        <v>0</v>
      </c>
      <c r="I20" s="522" t="s">
        <v>284</v>
      </c>
    </row>
    <row r="21" spans="1:9" s="125" customFormat="1" ht="27" customHeight="1">
      <c r="A21" s="1484" t="s">
        <v>386</v>
      </c>
      <c r="B21" s="1485"/>
      <c r="C21" s="517">
        <f t="shared" si="1"/>
        <v>0</v>
      </c>
      <c r="D21" s="517">
        <v>0</v>
      </c>
      <c r="E21" s="517">
        <v>0</v>
      </c>
      <c r="F21" s="521">
        <v>0</v>
      </c>
      <c r="G21" s="521">
        <v>0</v>
      </c>
      <c r="H21" s="521">
        <v>0</v>
      </c>
      <c r="I21" s="522" t="s">
        <v>20</v>
      </c>
    </row>
    <row r="22" spans="1:9" s="125" customFormat="1" ht="27" customHeight="1">
      <c r="A22" s="1484" t="s">
        <v>387</v>
      </c>
      <c r="B22" s="1485"/>
      <c r="C22" s="517">
        <f t="shared" si="1"/>
        <v>0</v>
      </c>
      <c r="D22" s="517">
        <v>0</v>
      </c>
      <c r="E22" s="517">
        <v>0</v>
      </c>
      <c r="F22" s="521">
        <v>0</v>
      </c>
      <c r="G22" s="521">
        <v>0</v>
      </c>
      <c r="H22" s="521">
        <v>0</v>
      </c>
      <c r="I22" s="522" t="s">
        <v>167</v>
      </c>
    </row>
    <row r="23" spans="1:9" s="125" customFormat="1" ht="27" customHeight="1">
      <c r="A23" s="1484" t="s">
        <v>388</v>
      </c>
      <c r="B23" s="1485"/>
      <c r="C23" s="517">
        <f t="shared" si="1"/>
        <v>4</v>
      </c>
      <c r="D23" s="521">
        <v>4</v>
      </c>
      <c r="E23" s="517">
        <v>0</v>
      </c>
      <c r="F23" s="521">
        <v>0</v>
      </c>
      <c r="G23" s="521">
        <v>0</v>
      </c>
      <c r="H23" s="521">
        <v>0</v>
      </c>
      <c r="I23" s="522" t="s">
        <v>168</v>
      </c>
    </row>
    <row r="24" spans="1:9" s="125" customFormat="1" ht="27" customHeight="1">
      <c r="A24" s="1484" t="s">
        <v>378</v>
      </c>
      <c r="B24" s="1485"/>
      <c r="C24" s="517">
        <f t="shared" si="1"/>
        <v>2</v>
      </c>
      <c r="D24" s="521">
        <v>0</v>
      </c>
      <c r="E24" s="517">
        <v>0</v>
      </c>
      <c r="F24" s="521">
        <v>2</v>
      </c>
      <c r="G24" s="521">
        <v>0</v>
      </c>
      <c r="H24" s="521">
        <v>0</v>
      </c>
      <c r="I24" s="522" t="s">
        <v>169</v>
      </c>
    </row>
    <row r="25" spans="1:12" s="125" customFormat="1" ht="27" customHeight="1">
      <c r="A25" s="1484" t="s">
        <v>379</v>
      </c>
      <c r="B25" s="1485"/>
      <c r="C25" s="517">
        <f t="shared" si="1"/>
        <v>31</v>
      </c>
      <c r="D25" s="521">
        <v>0</v>
      </c>
      <c r="E25" s="517">
        <v>0</v>
      </c>
      <c r="F25" s="521">
        <v>31</v>
      </c>
      <c r="G25" s="521">
        <v>0</v>
      </c>
      <c r="H25" s="521">
        <v>0</v>
      </c>
      <c r="I25" s="522" t="s">
        <v>281</v>
      </c>
      <c r="K25" s="1492" t="s">
        <v>21</v>
      </c>
      <c r="L25" s="1492"/>
    </row>
    <row r="26" spans="1:12" s="125" customFormat="1" ht="27" customHeight="1">
      <c r="A26" s="1486" t="s">
        <v>282</v>
      </c>
      <c r="B26" s="1485"/>
      <c r="C26" s="517">
        <f t="shared" si="1"/>
        <v>0</v>
      </c>
      <c r="D26" s="521">
        <v>0</v>
      </c>
      <c r="E26" s="517">
        <v>0</v>
      </c>
      <c r="F26" s="521">
        <v>0</v>
      </c>
      <c r="G26" s="521">
        <v>0</v>
      </c>
      <c r="H26" s="521">
        <v>0</v>
      </c>
      <c r="I26" s="522" t="s">
        <v>97</v>
      </c>
      <c r="K26" s="1492" t="s">
        <v>21</v>
      </c>
      <c r="L26" s="1492"/>
    </row>
    <row r="27" spans="1:9" s="417" customFormat="1" ht="5.25" customHeight="1" thickBot="1">
      <c r="A27" s="418"/>
      <c r="B27" s="418"/>
      <c r="C27" s="419"/>
      <c r="D27" s="420"/>
      <c r="E27" s="420"/>
      <c r="F27" s="420"/>
      <c r="G27" s="420"/>
      <c r="H27" s="420"/>
      <c r="I27" s="421"/>
    </row>
    <row r="28" spans="1:9" ht="12" customHeight="1">
      <c r="A28" s="944" t="s">
        <v>887</v>
      </c>
      <c r="B28" s="945"/>
      <c r="C28" s="946"/>
      <c r="D28" s="947"/>
      <c r="E28" s="947"/>
      <c r="F28" s="948" t="s">
        <v>260</v>
      </c>
      <c r="H28" s="949"/>
      <c r="I28" s="944"/>
    </row>
    <row r="29" spans="2:5" s="125" customFormat="1" ht="15.75">
      <c r="B29" s="422"/>
      <c r="C29" s="423"/>
      <c r="D29" s="424"/>
      <c r="E29" s="424"/>
    </row>
    <row r="35" ht="12">
      <c r="F35" s="427"/>
    </row>
    <row r="37" ht="12">
      <c r="F37" s="427"/>
    </row>
  </sheetData>
  <sheetProtection/>
  <mergeCells count="32">
    <mergeCell ref="A6:B6"/>
    <mergeCell ref="A14:B14"/>
    <mergeCell ref="A8:B8"/>
    <mergeCell ref="A10:B10"/>
    <mergeCell ref="A11:B11"/>
    <mergeCell ref="A12:B12"/>
    <mergeCell ref="F3:I3"/>
    <mergeCell ref="A3:E3"/>
    <mergeCell ref="C6:C7"/>
    <mergeCell ref="H6:H7"/>
    <mergeCell ref="D6:D7"/>
    <mergeCell ref="A1:C1"/>
    <mergeCell ref="A7:B7"/>
    <mergeCell ref="F6:F7"/>
    <mergeCell ref="G6:G7"/>
    <mergeCell ref="E6:E7"/>
    <mergeCell ref="A17:B17"/>
    <mergeCell ref="A15:B15"/>
    <mergeCell ref="A9:B9"/>
    <mergeCell ref="A13:B13"/>
    <mergeCell ref="K26:L26"/>
    <mergeCell ref="A26:B26"/>
    <mergeCell ref="A25:B25"/>
    <mergeCell ref="K25:L25"/>
    <mergeCell ref="A19:B19"/>
    <mergeCell ref="A16:B16"/>
    <mergeCell ref="A18:B18"/>
    <mergeCell ref="A20:B20"/>
    <mergeCell ref="A21:B21"/>
    <mergeCell ref="A22:B22"/>
    <mergeCell ref="A23:B23"/>
    <mergeCell ref="A24:B2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I19" sqref="I19"/>
    </sheetView>
  </sheetViews>
  <sheetFormatPr defaultColWidth="8.88671875" defaultRowHeight="13.5"/>
  <cols>
    <col min="1" max="5" width="13.4453125" style="258" customWidth="1"/>
    <col min="6" max="9" width="14.4453125" style="258" customWidth="1"/>
    <col min="10" max="10" width="10.6640625" style="258" customWidth="1"/>
    <col min="11" max="16384" width="8.88671875" style="258" customWidth="1"/>
  </cols>
  <sheetData>
    <row r="1" spans="1:10" s="1235" customFormat="1" ht="12" customHeight="1">
      <c r="A1" s="1667" t="s">
        <v>1111</v>
      </c>
      <c r="B1" s="1667"/>
      <c r="C1" s="1667"/>
      <c r="D1" s="1233"/>
      <c r="E1" s="1233"/>
      <c r="F1" s="1233"/>
      <c r="G1" s="1233"/>
      <c r="H1" s="1233"/>
      <c r="I1" s="1233"/>
      <c r="J1" s="1234" t="s">
        <v>1010</v>
      </c>
    </row>
    <row r="2" spans="1:10" s="1020" customFormat="1" ht="12" customHeight="1">
      <c r="A2" s="266"/>
      <c r="B2" s="344"/>
      <c r="C2" s="344"/>
      <c r="D2" s="344"/>
      <c r="E2" s="344"/>
      <c r="F2" s="344"/>
      <c r="G2" s="344"/>
      <c r="H2" s="344"/>
      <c r="I2" s="344"/>
      <c r="J2" s="266"/>
    </row>
    <row r="3" spans="1:10" s="1149" customFormat="1" ht="22.5">
      <c r="A3" s="1148" t="s">
        <v>1011</v>
      </c>
      <c r="B3" s="1148"/>
      <c r="C3" s="1148"/>
      <c r="D3" s="1148"/>
      <c r="E3" s="1148"/>
      <c r="F3" s="1148" t="s">
        <v>1012</v>
      </c>
      <c r="G3" s="1148"/>
      <c r="H3" s="1148"/>
      <c r="I3" s="1148"/>
      <c r="J3" s="1148"/>
    </row>
    <row r="4" spans="1:10" s="1020" customFormat="1" ht="12" customHeight="1">
      <c r="A4" s="1150"/>
      <c r="B4" s="1150"/>
      <c r="C4" s="1150"/>
      <c r="D4" s="1150"/>
      <c r="E4" s="1150"/>
      <c r="F4" s="1150"/>
      <c r="G4" s="1150"/>
      <c r="H4" s="1150"/>
      <c r="I4" s="1150"/>
      <c r="J4" s="1150"/>
    </row>
    <row r="5" spans="1:10" s="1231" customFormat="1" ht="12" customHeight="1" thickBot="1">
      <c r="A5" s="1231" t="s">
        <v>1110</v>
      </c>
      <c r="B5" s="268"/>
      <c r="C5" s="268"/>
      <c r="D5" s="268"/>
      <c r="E5" s="268"/>
      <c r="F5" s="268"/>
      <c r="G5" s="268"/>
      <c r="H5" s="268"/>
      <c r="I5" s="268"/>
      <c r="J5" s="1232" t="s">
        <v>23</v>
      </c>
    </row>
    <row r="6" spans="1:10" s="1017" customFormat="1" ht="6" customHeight="1">
      <c r="A6" s="1668" t="s">
        <v>826</v>
      </c>
      <c r="B6" s="1151"/>
      <c r="C6" s="1151"/>
      <c r="D6" s="1151"/>
      <c r="E6" s="1152"/>
      <c r="F6" s="1151"/>
      <c r="G6" s="1151"/>
      <c r="H6" s="1151"/>
      <c r="I6" s="1152"/>
      <c r="J6" s="1671" t="s">
        <v>934</v>
      </c>
    </row>
    <row r="7" spans="1:10" s="1155" customFormat="1" ht="16.5" customHeight="1">
      <c r="A7" s="1669"/>
      <c r="B7" s="1153" t="s">
        <v>986</v>
      </c>
      <c r="C7" s="1153" t="s">
        <v>1013</v>
      </c>
      <c r="D7" s="1153" t="s">
        <v>1014</v>
      </c>
      <c r="E7" s="1154" t="s">
        <v>1015</v>
      </c>
      <c r="F7" s="1153" t="s">
        <v>1016</v>
      </c>
      <c r="G7" s="1153" t="s">
        <v>1017</v>
      </c>
      <c r="H7" s="1153" t="s">
        <v>1018</v>
      </c>
      <c r="I7" s="1154" t="s">
        <v>1019</v>
      </c>
      <c r="J7" s="1666"/>
    </row>
    <row r="8" spans="1:10" s="1155" customFormat="1" ht="16.5" customHeight="1">
      <c r="A8" s="1669"/>
      <c r="B8" s="1153"/>
      <c r="C8" s="1153"/>
      <c r="D8" s="1153"/>
      <c r="E8" s="1154"/>
      <c r="F8" s="1153"/>
      <c r="G8" s="1153"/>
      <c r="H8" s="1153"/>
      <c r="I8" s="1154"/>
      <c r="J8" s="1666"/>
    </row>
    <row r="9" spans="1:10" s="1155" customFormat="1" ht="16.5" customHeight="1">
      <c r="A9" s="1669"/>
      <c r="B9" s="1156" t="s">
        <v>1</v>
      </c>
      <c r="C9" s="1153" t="s">
        <v>1020</v>
      </c>
      <c r="D9" s="1153" t="s">
        <v>1021</v>
      </c>
      <c r="E9" s="1154" t="s">
        <v>1022</v>
      </c>
      <c r="F9" s="1153" t="s">
        <v>1023</v>
      </c>
      <c r="G9" s="1153" t="s">
        <v>1024</v>
      </c>
      <c r="H9" s="1153" t="s">
        <v>1025</v>
      </c>
      <c r="I9" s="1154" t="s">
        <v>1026</v>
      </c>
      <c r="J9" s="1666"/>
    </row>
    <row r="10" spans="1:10" s="1017" customFormat="1" ht="6" customHeight="1">
      <c r="A10" s="1670"/>
      <c r="B10" s="1157"/>
      <c r="C10" s="1157"/>
      <c r="D10" s="1157"/>
      <c r="E10" s="1158"/>
      <c r="F10" s="1157"/>
      <c r="G10" s="1157"/>
      <c r="H10" s="1157"/>
      <c r="I10" s="1158"/>
      <c r="J10" s="1586"/>
    </row>
    <row r="11" spans="1:256" s="1017" customFormat="1" ht="19.5" customHeight="1">
      <c r="A11" s="1159">
        <v>2016</v>
      </c>
      <c r="B11" s="1160">
        <v>152905</v>
      </c>
      <c r="C11" s="1160">
        <v>39699</v>
      </c>
      <c r="D11" s="1160">
        <v>104846</v>
      </c>
      <c r="E11" s="1160">
        <v>701</v>
      </c>
      <c r="F11" s="1160">
        <v>123</v>
      </c>
      <c r="G11" s="1160">
        <v>581</v>
      </c>
      <c r="H11" s="1160">
        <v>201</v>
      </c>
      <c r="I11" s="1161">
        <v>6754</v>
      </c>
      <c r="J11" s="1162">
        <v>2016</v>
      </c>
      <c r="K11" s="1138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  <c r="FZ11" s="1138"/>
      <c r="GA11" s="1138"/>
      <c r="GB11" s="1138"/>
      <c r="GC11" s="1138"/>
      <c r="GD11" s="1138"/>
      <c r="GE11" s="1138"/>
      <c r="GF11" s="1138"/>
      <c r="GG11" s="1138"/>
      <c r="GH11" s="1138"/>
      <c r="GI11" s="1138"/>
      <c r="GJ11" s="1138"/>
      <c r="GK11" s="1138"/>
      <c r="GL11" s="1138"/>
      <c r="GM11" s="1138"/>
      <c r="GN11" s="1138"/>
      <c r="GO11" s="1138"/>
      <c r="GP11" s="1138"/>
      <c r="GQ11" s="1138"/>
      <c r="GR11" s="1138"/>
      <c r="GS11" s="1138"/>
      <c r="GT11" s="1138"/>
      <c r="GU11" s="1138"/>
      <c r="GV11" s="1138"/>
      <c r="GW11" s="1138"/>
      <c r="GX11" s="1138"/>
      <c r="GY11" s="1138"/>
      <c r="GZ11" s="1138"/>
      <c r="HA11" s="1138"/>
      <c r="HB11" s="1138"/>
      <c r="HC11" s="1138"/>
      <c r="HD11" s="1138"/>
      <c r="HE11" s="1138"/>
      <c r="HF11" s="1138"/>
      <c r="HG11" s="1138"/>
      <c r="HH11" s="1138"/>
      <c r="HI11" s="1138"/>
      <c r="HJ11" s="1138"/>
      <c r="HK11" s="1138"/>
      <c r="HL11" s="1138"/>
      <c r="HM11" s="1138"/>
      <c r="HN11" s="1138"/>
      <c r="HO11" s="1138"/>
      <c r="HP11" s="1138"/>
      <c r="HQ11" s="1138"/>
      <c r="HR11" s="1138"/>
      <c r="HS11" s="1138"/>
      <c r="HT11" s="1138"/>
      <c r="HU11" s="1138"/>
      <c r="HV11" s="1138"/>
      <c r="HW11" s="1138"/>
      <c r="HX11" s="1138"/>
      <c r="HY11" s="1138"/>
      <c r="HZ11" s="1138"/>
      <c r="IA11" s="1138"/>
      <c r="IB11" s="1138"/>
      <c r="IC11" s="1138"/>
      <c r="ID11" s="1138"/>
      <c r="IE11" s="1138"/>
      <c r="IF11" s="1138"/>
      <c r="IG11" s="1138"/>
      <c r="IH11" s="1138"/>
      <c r="II11" s="1138"/>
      <c r="IJ11" s="1138"/>
      <c r="IK11" s="1138"/>
      <c r="IL11" s="1138"/>
      <c r="IM11" s="1138"/>
      <c r="IN11" s="1138"/>
      <c r="IO11" s="1138"/>
      <c r="IP11" s="1138"/>
      <c r="IQ11" s="1138"/>
      <c r="IR11" s="1138"/>
      <c r="IS11" s="1138"/>
      <c r="IT11" s="1138"/>
      <c r="IU11" s="1138"/>
      <c r="IV11" s="1138"/>
    </row>
    <row r="12" spans="1:256" s="1017" customFormat="1" ht="19.5" customHeight="1">
      <c r="A12" s="1159">
        <v>2017</v>
      </c>
      <c r="B12" s="1160">
        <v>170391</v>
      </c>
      <c r="C12" s="1160">
        <v>44207</v>
      </c>
      <c r="D12" s="1160">
        <v>116559</v>
      </c>
      <c r="E12" s="1160">
        <v>675</v>
      </c>
      <c r="F12" s="1160">
        <v>52</v>
      </c>
      <c r="G12" s="1160">
        <v>968</v>
      </c>
      <c r="H12" s="1160">
        <v>163</v>
      </c>
      <c r="I12" s="1161">
        <v>7767</v>
      </c>
      <c r="J12" s="1162">
        <v>2017</v>
      </c>
      <c r="K12" s="1138"/>
      <c r="L12" s="1138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  <c r="FZ12" s="1138"/>
      <c r="GA12" s="1138"/>
      <c r="GB12" s="1138"/>
      <c r="GC12" s="1138"/>
      <c r="GD12" s="1138"/>
      <c r="GE12" s="1138"/>
      <c r="GF12" s="1138"/>
      <c r="GG12" s="1138"/>
      <c r="GH12" s="1138"/>
      <c r="GI12" s="1138"/>
      <c r="GJ12" s="1138"/>
      <c r="GK12" s="1138"/>
      <c r="GL12" s="1138"/>
      <c r="GM12" s="1138"/>
      <c r="GN12" s="1138"/>
      <c r="GO12" s="1138"/>
      <c r="GP12" s="1138"/>
      <c r="GQ12" s="1138"/>
      <c r="GR12" s="1138"/>
      <c r="GS12" s="1138"/>
      <c r="GT12" s="1138"/>
      <c r="GU12" s="1138"/>
      <c r="GV12" s="1138"/>
      <c r="GW12" s="1138"/>
      <c r="GX12" s="1138"/>
      <c r="GY12" s="1138"/>
      <c r="GZ12" s="1138"/>
      <c r="HA12" s="1138"/>
      <c r="HB12" s="1138"/>
      <c r="HC12" s="1138"/>
      <c r="HD12" s="1138"/>
      <c r="HE12" s="1138"/>
      <c r="HF12" s="1138"/>
      <c r="HG12" s="1138"/>
      <c r="HH12" s="1138"/>
      <c r="HI12" s="1138"/>
      <c r="HJ12" s="1138"/>
      <c r="HK12" s="1138"/>
      <c r="HL12" s="1138"/>
      <c r="HM12" s="1138"/>
      <c r="HN12" s="1138"/>
      <c r="HO12" s="1138"/>
      <c r="HP12" s="1138"/>
      <c r="HQ12" s="1138"/>
      <c r="HR12" s="1138"/>
      <c r="HS12" s="1138"/>
      <c r="HT12" s="1138"/>
      <c r="HU12" s="1138"/>
      <c r="HV12" s="1138"/>
      <c r="HW12" s="1138"/>
      <c r="HX12" s="1138"/>
      <c r="HY12" s="1138"/>
      <c r="HZ12" s="1138"/>
      <c r="IA12" s="1138"/>
      <c r="IB12" s="1138"/>
      <c r="IC12" s="1138"/>
      <c r="ID12" s="1138"/>
      <c r="IE12" s="1138"/>
      <c r="IF12" s="1138"/>
      <c r="IG12" s="1138"/>
      <c r="IH12" s="1138"/>
      <c r="II12" s="1138"/>
      <c r="IJ12" s="1138"/>
      <c r="IK12" s="1138"/>
      <c r="IL12" s="1138"/>
      <c r="IM12" s="1138"/>
      <c r="IN12" s="1138"/>
      <c r="IO12" s="1138"/>
      <c r="IP12" s="1138"/>
      <c r="IQ12" s="1138"/>
      <c r="IR12" s="1138"/>
      <c r="IS12" s="1138"/>
      <c r="IT12" s="1138"/>
      <c r="IU12" s="1138"/>
      <c r="IV12" s="1138"/>
    </row>
    <row r="13" spans="1:256" s="1017" customFormat="1" ht="19.5" customHeight="1">
      <c r="A13" s="1159">
        <v>2018</v>
      </c>
      <c r="B13" s="1160">
        <v>122025</v>
      </c>
      <c r="C13" s="1160">
        <v>35052</v>
      </c>
      <c r="D13" s="1160">
        <v>84448</v>
      </c>
      <c r="E13" s="1160">
        <v>409</v>
      </c>
      <c r="F13" s="1160">
        <v>105</v>
      </c>
      <c r="G13" s="1160">
        <v>911</v>
      </c>
      <c r="H13" s="1160">
        <v>186</v>
      </c>
      <c r="I13" s="1161">
        <v>914</v>
      </c>
      <c r="J13" s="1162">
        <v>2018</v>
      </c>
      <c r="K13" s="1138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  <c r="GA13" s="1138"/>
      <c r="GB13" s="1138"/>
      <c r="GC13" s="1138"/>
      <c r="GD13" s="1138"/>
      <c r="GE13" s="1138"/>
      <c r="GF13" s="1138"/>
      <c r="GG13" s="1138"/>
      <c r="GH13" s="1138"/>
      <c r="GI13" s="1138"/>
      <c r="GJ13" s="1138"/>
      <c r="GK13" s="1138"/>
      <c r="GL13" s="1138"/>
      <c r="GM13" s="1138"/>
      <c r="GN13" s="1138"/>
      <c r="GO13" s="1138"/>
      <c r="GP13" s="1138"/>
      <c r="GQ13" s="1138"/>
      <c r="GR13" s="1138"/>
      <c r="GS13" s="1138"/>
      <c r="GT13" s="1138"/>
      <c r="GU13" s="1138"/>
      <c r="GV13" s="1138"/>
      <c r="GW13" s="1138"/>
      <c r="GX13" s="1138"/>
      <c r="GY13" s="1138"/>
      <c r="GZ13" s="1138"/>
      <c r="HA13" s="1138"/>
      <c r="HB13" s="1138"/>
      <c r="HC13" s="1138"/>
      <c r="HD13" s="1138"/>
      <c r="HE13" s="1138"/>
      <c r="HF13" s="1138"/>
      <c r="HG13" s="1138"/>
      <c r="HH13" s="1138"/>
      <c r="HI13" s="1138"/>
      <c r="HJ13" s="1138"/>
      <c r="HK13" s="1138"/>
      <c r="HL13" s="1138"/>
      <c r="HM13" s="1138"/>
      <c r="HN13" s="1138"/>
      <c r="HO13" s="1138"/>
      <c r="HP13" s="1138"/>
      <c r="HQ13" s="1138"/>
      <c r="HR13" s="1138"/>
      <c r="HS13" s="1138"/>
      <c r="HT13" s="1138"/>
      <c r="HU13" s="1138"/>
      <c r="HV13" s="1138"/>
      <c r="HW13" s="1138"/>
      <c r="HX13" s="1138"/>
      <c r="HY13" s="1138"/>
      <c r="HZ13" s="1138"/>
      <c r="IA13" s="1138"/>
      <c r="IB13" s="1138"/>
      <c r="IC13" s="1138"/>
      <c r="ID13" s="1138"/>
      <c r="IE13" s="1138"/>
      <c r="IF13" s="1138"/>
      <c r="IG13" s="1138"/>
      <c r="IH13" s="1138"/>
      <c r="II13" s="1138"/>
      <c r="IJ13" s="1138"/>
      <c r="IK13" s="1138"/>
      <c r="IL13" s="1138"/>
      <c r="IM13" s="1138"/>
      <c r="IN13" s="1138"/>
      <c r="IO13" s="1138"/>
      <c r="IP13" s="1138"/>
      <c r="IQ13" s="1138"/>
      <c r="IR13" s="1138"/>
      <c r="IS13" s="1138"/>
      <c r="IT13" s="1138"/>
      <c r="IU13" s="1138"/>
      <c r="IV13" s="1138"/>
    </row>
    <row r="14" spans="1:256" s="1017" customFormat="1" ht="19.5" customHeight="1">
      <c r="A14" s="1159">
        <v>2019</v>
      </c>
      <c r="B14" s="1160">
        <v>156512</v>
      </c>
      <c r="C14" s="1160">
        <v>37824</v>
      </c>
      <c r="D14" s="1160">
        <v>108312</v>
      </c>
      <c r="E14" s="1160">
        <v>300</v>
      </c>
      <c r="F14" s="1160">
        <v>88</v>
      </c>
      <c r="G14" s="1160">
        <v>818</v>
      </c>
      <c r="H14" s="1160">
        <v>2158</v>
      </c>
      <c r="I14" s="1161">
        <v>7012</v>
      </c>
      <c r="J14" s="1162">
        <v>2019</v>
      </c>
      <c r="K14" s="1138"/>
      <c r="L14" s="1138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  <c r="GA14" s="1138"/>
      <c r="GB14" s="1138"/>
      <c r="GC14" s="1138"/>
      <c r="GD14" s="1138"/>
      <c r="GE14" s="1138"/>
      <c r="GF14" s="1138"/>
      <c r="GG14" s="1138"/>
      <c r="GH14" s="1138"/>
      <c r="GI14" s="1138"/>
      <c r="GJ14" s="1138"/>
      <c r="GK14" s="1138"/>
      <c r="GL14" s="1138"/>
      <c r="GM14" s="1138"/>
      <c r="GN14" s="1138"/>
      <c r="GO14" s="1138"/>
      <c r="GP14" s="1138"/>
      <c r="GQ14" s="1138"/>
      <c r="GR14" s="1138"/>
      <c r="GS14" s="1138"/>
      <c r="GT14" s="1138"/>
      <c r="GU14" s="1138"/>
      <c r="GV14" s="1138"/>
      <c r="GW14" s="1138"/>
      <c r="GX14" s="1138"/>
      <c r="GY14" s="1138"/>
      <c r="GZ14" s="1138"/>
      <c r="HA14" s="1138"/>
      <c r="HB14" s="1138"/>
      <c r="HC14" s="1138"/>
      <c r="HD14" s="1138"/>
      <c r="HE14" s="1138"/>
      <c r="HF14" s="1138"/>
      <c r="HG14" s="1138"/>
      <c r="HH14" s="1138"/>
      <c r="HI14" s="1138"/>
      <c r="HJ14" s="1138"/>
      <c r="HK14" s="1138"/>
      <c r="HL14" s="1138"/>
      <c r="HM14" s="1138"/>
      <c r="HN14" s="1138"/>
      <c r="HO14" s="1138"/>
      <c r="HP14" s="1138"/>
      <c r="HQ14" s="1138"/>
      <c r="HR14" s="1138"/>
      <c r="HS14" s="1138"/>
      <c r="HT14" s="1138"/>
      <c r="HU14" s="1138"/>
      <c r="HV14" s="1138"/>
      <c r="HW14" s="1138"/>
      <c r="HX14" s="1138"/>
      <c r="HY14" s="1138"/>
      <c r="HZ14" s="1138"/>
      <c r="IA14" s="1138"/>
      <c r="IB14" s="1138"/>
      <c r="IC14" s="1138"/>
      <c r="ID14" s="1138"/>
      <c r="IE14" s="1138"/>
      <c r="IF14" s="1138"/>
      <c r="IG14" s="1138"/>
      <c r="IH14" s="1138"/>
      <c r="II14" s="1138"/>
      <c r="IJ14" s="1138"/>
      <c r="IK14" s="1138"/>
      <c r="IL14" s="1138"/>
      <c r="IM14" s="1138"/>
      <c r="IN14" s="1138"/>
      <c r="IO14" s="1138"/>
      <c r="IP14" s="1138"/>
      <c r="IQ14" s="1138"/>
      <c r="IR14" s="1138"/>
      <c r="IS14" s="1138"/>
      <c r="IT14" s="1138"/>
      <c r="IU14" s="1138"/>
      <c r="IV14" s="1138"/>
    </row>
    <row r="15" spans="1:10" s="1373" customFormat="1" ht="19.5" customHeight="1" thickBot="1">
      <c r="A15" s="1379">
        <v>2020</v>
      </c>
      <c r="B15" s="1380">
        <f>SUM(C15:E15,F15:I15)</f>
        <v>281519</v>
      </c>
      <c r="C15" s="1380">
        <v>43541</v>
      </c>
      <c r="D15" s="1380">
        <v>233045</v>
      </c>
      <c r="E15" s="1380">
        <v>334</v>
      </c>
      <c r="F15" s="1380">
        <v>44</v>
      </c>
      <c r="G15" s="1380">
        <v>785</v>
      </c>
      <c r="H15" s="1380">
        <v>2567</v>
      </c>
      <c r="I15" s="1381">
        <v>1203</v>
      </c>
      <c r="J15" s="1382">
        <v>2020</v>
      </c>
    </row>
    <row r="16" spans="1:10" s="1020" customFormat="1" ht="12" customHeight="1">
      <c r="A16" s="473" t="s">
        <v>1109</v>
      </c>
      <c r="B16" s="344"/>
      <c r="C16" s="344"/>
      <c r="D16" s="344"/>
      <c r="E16" s="344"/>
      <c r="F16" s="473" t="s">
        <v>1008</v>
      </c>
      <c r="G16" s="344"/>
      <c r="H16" s="344"/>
      <c r="I16" s="344"/>
      <c r="J16" s="266"/>
    </row>
  </sheetData>
  <sheetProtection/>
  <mergeCells count="3">
    <mergeCell ref="A1:C1"/>
    <mergeCell ref="A6:A10"/>
    <mergeCell ref="J6:J10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51"/>
  <sheetViews>
    <sheetView zoomScalePageLayoutView="0" workbookViewId="0" topLeftCell="A10">
      <selection activeCell="R6" sqref="R6:R10"/>
    </sheetView>
  </sheetViews>
  <sheetFormatPr defaultColWidth="7.99609375" defaultRowHeight="13.5"/>
  <cols>
    <col min="1" max="1" width="8.21484375" style="1216" customWidth="1"/>
    <col min="2" max="2" width="7.6640625" style="1216" customWidth="1"/>
    <col min="3" max="4" width="6.4453125" style="1217" customWidth="1"/>
    <col min="5" max="5" width="6.4453125" style="1216" customWidth="1"/>
    <col min="6" max="7" width="6.77734375" style="1216" customWidth="1"/>
    <col min="8" max="8" width="7.77734375" style="1217" customWidth="1"/>
    <col min="9" max="9" width="7.5546875" style="1216" customWidth="1"/>
    <col min="10" max="11" width="7.4453125" style="1216" bestFit="1" customWidth="1"/>
    <col min="12" max="12" width="7.21484375" style="1216" bestFit="1" customWidth="1"/>
    <col min="13" max="14" width="5.77734375" style="1216" bestFit="1" customWidth="1"/>
    <col min="15" max="16" width="6.21484375" style="1216" customWidth="1"/>
    <col min="17" max="17" width="7.77734375" style="1216" bestFit="1" customWidth="1"/>
    <col min="18" max="18" width="6.5546875" style="1216" customWidth="1"/>
    <col min="19" max="20" width="0.55078125" style="1216" customWidth="1"/>
    <col min="21" max="21" width="8.10546875" style="1216" customWidth="1"/>
    <col min="22" max="16384" width="7.99609375" style="1216" customWidth="1"/>
  </cols>
  <sheetData>
    <row r="1" spans="1:18" s="1246" customFormat="1" ht="12" customHeight="1">
      <c r="A1" s="1498" t="s">
        <v>896</v>
      </c>
      <c r="B1" s="1498"/>
      <c r="C1" s="1498"/>
      <c r="D1" s="1245"/>
      <c r="H1" s="1245"/>
      <c r="R1" s="1247" t="s">
        <v>7</v>
      </c>
    </row>
    <row r="2" spans="3:8" s="1164" customFormat="1" ht="12" customHeight="1">
      <c r="C2" s="1163"/>
      <c r="D2" s="1163"/>
      <c r="H2" s="1163"/>
    </row>
    <row r="3" spans="1:18" s="1165" customFormat="1" ht="22.5" customHeight="1">
      <c r="A3" s="1689" t="s">
        <v>1027</v>
      </c>
      <c r="B3" s="1689"/>
      <c r="C3" s="1689"/>
      <c r="D3" s="1689"/>
      <c r="E3" s="1689"/>
      <c r="F3" s="1689"/>
      <c r="G3" s="1689"/>
      <c r="H3" s="1689"/>
      <c r="I3" s="1689" t="s">
        <v>1028</v>
      </c>
      <c r="J3" s="1689"/>
      <c r="K3" s="1689"/>
      <c r="L3" s="1689"/>
      <c r="M3" s="1689"/>
      <c r="N3" s="1689"/>
      <c r="O3" s="1689"/>
      <c r="P3" s="1689"/>
      <c r="Q3" s="1689"/>
      <c r="R3" s="1689"/>
    </row>
    <row r="4" spans="1:18" s="1168" customFormat="1" ht="12" customHeight="1">
      <c r="A4" s="1166"/>
      <c r="B4" s="1166"/>
      <c r="C4" s="1167"/>
      <c r="D4" s="1167"/>
      <c r="E4" s="1166"/>
      <c r="F4" s="1166"/>
      <c r="G4" s="1166"/>
      <c r="H4" s="1167"/>
      <c r="I4" s="1166"/>
      <c r="J4" s="1166"/>
      <c r="K4" s="1166"/>
      <c r="L4" s="1166"/>
      <c r="M4" s="1166"/>
      <c r="N4" s="1166"/>
      <c r="O4" s="1166"/>
      <c r="P4" s="1166"/>
      <c r="Q4" s="1166"/>
      <c r="R4" s="1166"/>
    </row>
    <row r="5" spans="1:18" s="1248" customFormat="1" ht="12" customHeight="1" thickBot="1">
      <c r="A5" s="1248" t="s">
        <v>1114</v>
      </c>
      <c r="C5" s="1249"/>
      <c r="D5" s="1249"/>
      <c r="E5" s="1250"/>
      <c r="F5" s="1250"/>
      <c r="G5" s="1250"/>
      <c r="H5" s="1251"/>
      <c r="I5" s="1250"/>
      <c r="J5" s="1250"/>
      <c r="K5" s="1250"/>
      <c r="L5" s="1252"/>
      <c r="R5" s="1250" t="s">
        <v>1029</v>
      </c>
    </row>
    <row r="6" spans="1:18" s="1172" customFormat="1" ht="18" customHeight="1">
      <c r="A6" s="1690" t="s">
        <v>1030</v>
      </c>
      <c r="B6" s="1693" t="s">
        <v>1031</v>
      </c>
      <c r="C6" s="1672" t="s">
        <v>1032</v>
      </c>
      <c r="D6" s="1673"/>
      <c r="E6" s="1672" t="s">
        <v>1033</v>
      </c>
      <c r="F6" s="1674"/>
      <c r="G6" s="1673"/>
      <c r="H6" s="1686" t="s">
        <v>1034</v>
      </c>
      <c r="I6" s="1687"/>
      <c r="J6" s="1687"/>
      <c r="K6" s="1688"/>
      <c r="L6" s="1672" t="s">
        <v>1035</v>
      </c>
      <c r="M6" s="1674"/>
      <c r="N6" s="1674"/>
      <c r="O6" s="1674"/>
      <c r="P6" s="1674"/>
      <c r="Q6" s="1673"/>
      <c r="R6" s="1675" t="s">
        <v>1036</v>
      </c>
    </row>
    <row r="7" spans="1:18" s="1172" customFormat="1" ht="18" customHeight="1">
      <c r="A7" s="1691"/>
      <c r="B7" s="1684"/>
      <c r="C7" s="1678" t="s">
        <v>1037</v>
      </c>
      <c r="D7" s="1679"/>
      <c r="E7" s="1680" t="s">
        <v>1038</v>
      </c>
      <c r="F7" s="1681"/>
      <c r="G7" s="1682"/>
      <c r="H7" s="1680" t="s">
        <v>1039</v>
      </c>
      <c r="I7" s="1681"/>
      <c r="J7" s="1681"/>
      <c r="K7" s="1682"/>
      <c r="L7" s="1678" t="s">
        <v>1040</v>
      </c>
      <c r="M7" s="1683"/>
      <c r="N7" s="1683"/>
      <c r="O7" s="1683"/>
      <c r="P7" s="1683"/>
      <c r="Q7" s="1679"/>
      <c r="R7" s="1676"/>
    </row>
    <row r="8" spans="1:18" s="1172" customFormat="1" ht="18" customHeight="1">
      <c r="A8" s="1691"/>
      <c r="B8" s="1684" t="s">
        <v>1</v>
      </c>
      <c r="C8" s="1173" t="s">
        <v>1041</v>
      </c>
      <c r="D8" s="1173" t="s">
        <v>1042</v>
      </c>
      <c r="E8" s="1173" t="s">
        <v>1043</v>
      </c>
      <c r="F8" s="1173" t="s">
        <v>1044</v>
      </c>
      <c r="G8" s="1174" t="s">
        <v>1045</v>
      </c>
      <c r="H8" s="1173" t="s">
        <v>1046</v>
      </c>
      <c r="I8" s="1173" t="s">
        <v>1047</v>
      </c>
      <c r="J8" s="1173" t="s">
        <v>1048</v>
      </c>
      <c r="K8" s="1175" t="s">
        <v>1049</v>
      </c>
      <c r="L8" s="1176" t="s">
        <v>1050</v>
      </c>
      <c r="M8" s="1175" t="s">
        <v>1051</v>
      </c>
      <c r="N8" s="1175" t="s">
        <v>1052</v>
      </c>
      <c r="O8" s="1175" t="s">
        <v>1053</v>
      </c>
      <c r="P8" s="1175" t="s">
        <v>1054</v>
      </c>
      <c r="Q8" s="1175" t="s">
        <v>1055</v>
      </c>
      <c r="R8" s="1676"/>
    </row>
    <row r="9" spans="1:18" s="1172" customFormat="1" ht="18" customHeight="1">
      <c r="A9" s="1691"/>
      <c r="B9" s="1684"/>
      <c r="C9" s="1177"/>
      <c r="D9" s="1177"/>
      <c r="E9" s="1177"/>
      <c r="F9" s="1177"/>
      <c r="G9" s="1178" t="s">
        <v>1056</v>
      </c>
      <c r="H9" s="1179" t="s">
        <v>1057</v>
      </c>
      <c r="I9" s="1179" t="s">
        <v>1058</v>
      </c>
      <c r="J9" s="1180" t="s">
        <v>1059</v>
      </c>
      <c r="K9" s="1177" t="s">
        <v>1060</v>
      </c>
      <c r="L9" s="1181" t="s">
        <v>1061</v>
      </c>
      <c r="M9" s="1177"/>
      <c r="N9" s="1177"/>
      <c r="O9" s="1177"/>
      <c r="P9" s="1177"/>
      <c r="Q9" s="1177" t="s">
        <v>1062</v>
      </c>
      <c r="R9" s="1676"/>
    </row>
    <row r="10" spans="1:18" s="1172" customFormat="1" ht="18" customHeight="1">
      <c r="A10" s="1692"/>
      <c r="B10" s="1685"/>
      <c r="C10" s="1182" t="s">
        <v>71</v>
      </c>
      <c r="D10" s="1182" t="s">
        <v>1063</v>
      </c>
      <c r="E10" s="1183" t="s">
        <v>1064</v>
      </c>
      <c r="F10" s="1184" t="s">
        <v>24</v>
      </c>
      <c r="G10" s="1185" t="s">
        <v>1065</v>
      </c>
      <c r="H10" s="1186" t="s">
        <v>1066</v>
      </c>
      <c r="I10" s="1185" t="s">
        <v>1067</v>
      </c>
      <c r="J10" s="1185" t="s">
        <v>1067</v>
      </c>
      <c r="K10" s="1185" t="s">
        <v>1067</v>
      </c>
      <c r="L10" s="1182" t="s">
        <v>1068</v>
      </c>
      <c r="M10" s="1184"/>
      <c r="N10" s="1184"/>
      <c r="O10" s="1184"/>
      <c r="P10" s="1184"/>
      <c r="Q10" s="1184" t="s">
        <v>1069</v>
      </c>
      <c r="R10" s="1677"/>
    </row>
    <row r="11" spans="1:21" s="1169" customFormat="1" ht="24.75" customHeight="1" hidden="1">
      <c r="A11" s="1187" t="s">
        <v>1006</v>
      </c>
      <c r="B11" s="1188">
        <v>5450</v>
      </c>
      <c r="C11" s="1189">
        <v>2825</v>
      </c>
      <c r="D11" s="1189">
        <v>2625</v>
      </c>
      <c r="E11" s="1188">
        <v>0</v>
      </c>
      <c r="F11" s="1188">
        <v>5450</v>
      </c>
      <c r="G11" s="1188">
        <v>0</v>
      </c>
      <c r="H11" s="1189">
        <v>850</v>
      </c>
      <c r="I11" s="1188">
        <v>0</v>
      </c>
      <c r="J11" s="1188">
        <v>73</v>
      </c>
      <c r="K11" s="1188">
        <v>4527</v>
      </c>
      <c r="L11" s="1188">
        <v>1016</v>
      </c>
      <c r="M11" s="1188">
        <v>631</v>
      </c>
      <c r="N11" s="1188">
        <v>840</v>
      </c>
      <c r="O11" s="1188">
        <v>1105</v>
      </c>
      <c r="P11" s="1188">
        <v>1053</v>
      </c>
      <c r="Q11" s="1188">
        <v>805</v>
      </c>
      <c r="R11" s="1190" t="s">
        <v>1070</v>
      </c>
      <c r="U11" s="1191"/>
    </row>
    <row r="12" spans="1:21" s="1169" customFormat="1" ht="24.75" customHeight="1" hidden="1">
      <c r="A12" s="1187" t="s">
        <v>1007</v>
      </c>
      <c r="B12" s="1188">
        <v>4205</v>
      </c>
      <c r="C12" s="1189">
        <v>2271</v>
      </c>
      <c r="D12" s="1189">
        <v>1934</v>
      </c>
      <c r="E12" s="1189">
        <v>0</v>
      </c>
      <c r="F12" s="1188">
        <v>4205</v>
      </c>
      <c r="G12" s="1188">
        <v>0</v>
      </c>
      <c r="H12" s="1189">
        <v>631</v>
      </c>
      <c r="I12" s="1188">
        <v>0</v>
      </c>
      <c r="J12" s="1188">
        <v>216</v>
      </c>
      <c r="K12" s="1188">
        <v>3358</v>
      </c>
      <c r="L12" s="1188">
        <v>271</v>
      </c>
      <c r="M12" s="1188">
        <v>612</v>
      </c>
      <c r="N12" s="1188">
        <v>856</v>
      </c>
      <c r="O12" s="1188">
        <v>953</v>
      </c>
      <c r="P12" s="1188">
        <v>940</v>
      </c>
      <c r="Q12" s="1188">
        <v>573</v>
      </c>
      <c r="R12" s="1190" t="s">
        <v>1071</v>
      </c>
      <c r="U12" s="1191"/>
    </row>
    <row r="13" spans="1:253" s="1169" customFormat="1" ht="24.75" customHeight="1">
      <c r="A13" s="1192">
        <v>2016</v>
      </c>
      <c r="B13" s="1193">
        <v>6754</v>
      </c>
      <c r="C13" s="1194">
        <v>3363</v>
      </c>
      <c r="D13" s="1194">
        <v>3391</v>
      </c>
      <c r="E13" s="1194">
        <v>1</v>
      </c>
      <c r="F13" s="1194">
        <v>6753</v>
      </c>
      <c r="G13" s="1194">
        <v>0</v>
      </c>
      <c r="H13" s="1194">
        <v>274</v>
      </c>
      <c r="I13" s="1194">
        <v>83</v>
      </c>
      <c r="J13" s="1194">
        <v>1515</v>
      </c>
      <c r="K13" s="1194">
        <v>4882</v>
      </c>
      <c r="L13" s="1194">
        <v>1785</v>
      </c>
      <c r="M13" s="1194">
        <v>794</v>
      </c>
      <c r="N13" s="1194">
        <v>685</v>
      </c>
      <c r="O13" s="1194">
        <v>1094</v>
      </c>
      <c r="P13" s="1194">
        <v>1238</v>
      </c>
      <c r="Q13" s="1194">
        <v>1158</v>
      </c>
      <c r="R13" s="1195">
        <v>2016</v>
      </c>
      <c r="S13" s="1196"/>
      <c r="T13" s="1196"/>
      <c r="U13" s="1197"/>
      <c r="V13" s="1198"/>
      <c r="W13" s="1198"/>
      <c r="X13" s="1198"/>
      <c r="Y13" s="1196"/>
      <c r="Z13" s="1196"/>
      <c r="AA13" s="1196"/>
      <c r="AB13" s="1196"/>
      <c r="AC13" s="1196"/>
      <c r="AD13" s="1196"/>
      <c r="AE13" s="1196"/>
      <c r="AF13" s="1196"/>
      <c r="AG13" s="1196"/>
      <c r="AH13" s="1196"/>
      <c r="AI13" s="1196"/>
      <c r="AJ13" s="1196"/>
      <c r="AK13" s="1196"/>
      <c r="AL13" s="1196"/>
      <c r="AM13" s="1196"/>
      <c r="AN13" s="1196"/>
      <c r="AO13" s="1196"/>
      <c r="AP13" s="1196"/>
      <c r="AQ13" s="1196"/>
      <c r="AR13" s="1196"/>
      <c r="AS13" s="1196"/>
      <c r="AT13" s="1196"/>
      <c r="AU13" s="1196"/>
      <c r="AV13" s="1196"/>
      <c r="AW13" s="1196"/>
      <c r="AX13" s="1196"/>
      <c r="AY13" s="1196"/>
      <c r="AZ13" s="1196"/>
      <c r="BA13" s="1196"/>
      <c r="BB13" s="1196"/>
      <c r="BC13" s="1196"/>
      <c r="BD13" s="1196"/>
      <c r="BE13" s="1196"/>
      <c r="BF13" s="1196"/>
      <c r="BG13" s="1196"/>
      <c r="BH13" s="1196"/>
      <c r="BI13" s="1196"/>
      <c r="BJ13" s="1196"/>
      <c r="BK13" s="1196"/>
      <c r="BL13" s="1196"/>
      <c r="BM13" s="1196"/>
      <c r="BN13" s="1196"/>
      <c r="BO13" s="1196"/>
      <c r="BP13" s="1196"/>
      <c r="BQ13" s="1196"/>
      <c r="BR13" s="1196"/>
      <c r="BS13" s="1196"/>
      <c r="BT13" s="1196"/>
      <c r="BU13" s="1196"/>
      <c r="BV13" s="1196"/>
      <c r="BW13" s="1196"/>
      <c r="BX13" s="1196"/>
      <c r="BY13" s="1196"/>
      <c r="BZ13" s="1196"/>
      <c r="CA13" s="1196"/>
      <c r="CB13" s="1196"/>
      <c r="CC13" s="1196"/>
      <c r="CD13" s="1196"/>
      <c r="CE13" s="1196"/>
      <c r="CF13" s="1196"/>
      <c r="CG13" s="1196"/>
      <c r="CH13" s="1196"/>
      <c r="CI13" s="1196"/>
      <c r="CJ13" s="1196"/>
      <c r="CK13" s="1196"/>
      <c r="CL13" s="1196"/>
      <c r="CM13" s="1196"/>
      <c r="CN13" s="1196"/>
      <c r="CO13" s="1196"/>
      <c r="CP13" s="1196"/>
      <c r="CQ13" s="1196"/>
      <c r="CR13" s="1196"/>
      <c r="CS13" s="1196"/>
      <c r="CT13" s="1196"/>
      <c r="CU13" s="1196"/>
      <c r="CV13" s="1196"/>
      <c r="CW13" s="1196"/>
      <c r="CX13" s="1196"/>
      <c r="CY13" s="1196"/>
      <c r="CZ13" s="1196"/>
      <c r="DA13" s="1196"/>
      <c r="DB13" s="1196"/>
      <c r="DC13" s="1196"/>
      <c r="DD13" s="1196"/>
      <c r="DE13" s="1196"/>
      <c r="DF13" s="1196"/>
      <c r="DG13" s="1196"/>
      <c r="DH13" s="1196"/>
      <c r="DI13" s="1196"/>
      <c r="DJ13" s="1196"/>
      <c r="DK13" s="1196"/>
      <c r="DL13" s="1196"/>
      <c r="DM13" s="1196"/>
      <c r="DN13" s="1196"/>
      <c r="DO13" s="1196"/>
      <c r="DP13" s="1196"/>
      <c r="DQ13" s="1196"/>
      <c r="DR13" s="1196"/>
      <c r="DS13" s="1196"/>
      <c r="DT13" s="1196"/>
      <c r="DU13" s="1196"/>
      <c r="DV13" s="1196"/>
      <c r="DW13" s="1196"/>
      <c r="DX13" s="1196"/>
      <c r="DY13" s="1196"/>
      <c r="DZ13" s="1196"/>
      <c r="EA13" s="1196"/>
      <c r="EB13" s="1196"/>
      <c r="EC13" s="1196"/>
      <c r="ED13" s="1196"/>
      <c r="EE13" s="1196"/>
      <c r="EF13" s="1196"/>
      <c r="EG13" s="1196"/>
      <c r="EH13" s="1196"/>
      <c r="EI13" s="1196"/>
      <c r="EJ13" s="1196"/>
      <c r="EK13" s="1196"/>
      <c r="EL13" s="1196"/>
      <c r="EM13" s="1196"/>
      <c r="EN13" s="1196"/>
      <c r="EO13" s="1196"/>
      <c r="EP13" s="1196"/>
      <c r="EQ13" s="1196"/>
      <c r="ER13" s="1196"/>
      <c r="ES13" s="1196"/>
      <c r="ET13" s="1196"/>
      <c r="EU13" s="1196"/>
      <c r="EV13" s="1196"/>
      <c r="EW13" s="1196"/>
      <c r="EX13" s="1196"/>
      <c r="EY13" s="1196"/>
      <c r="EZ13" s="1196"/>
      <c r="FA13" s="1196"/>
      <c r="FB13" s="1196"/>
      <c r="FC13" s="1196"/>
      <c r="FD13" s="1196"/>
      <c r="FE13" s="1196"/>
      <c r="FF13" s="1196"/>
      <c r="FG13" s="1196"/>
      <c r="FH13" s="1196"/>
      <c r="FI13" s="1196"/>
      <c r="FJ13" s="1196"/>
      <c r="FK13" s="1196"/>
      <c r="FL13" s="1196"/>
      <c r="FM13" s="1196"/>
      <c r="FN13" s="1196"/>
      <c r="FO13" s="1196"/>
      <c r="FP13" s="1196"/>
      <c r="FQ13" s="1196"/>
      <c r="FR13" s="1196"/>
      <c r="FS13" s="1196"/>
      <c r="FT13" s="1196"/>
      <c r="FU13" s="1196"/>
      <c r="FV13" s="1196"/>
      <c r="FW13" s="1196"/>
      <c r="FX13" s="1196"/>
      <c r="FY13" s="1196"/>
      <c r="FZ13" s="1196"/>
      <c r="GA13" s="1196"/>
      <c r="GB13" s="1196"/>
      <c r="GC13" s="1196"/>
      <c r="GD13" s="1196"/>
      <c r="GE13" s="1196"/>
      <c r="GF13" s="1196"/>
      <c r="GG13" s="1196"/>
      <c r="GH13" s="1196"/>
      <c r="GI13" s="1196"/>
      <c r="GJ13" s="1196"/>
      <c r="GK13" s="1196"/>
      <c r="GL13" s="1196"/>
      <c r="GM13" s="1196"/>
      <c r="GN13" s="1196"/>
      <c r="GO13" s="1196"/>
      <c r="GP13" s="1196"/>
      <c r="GQ13" s="1196"/>
      <c r="GR13" s="1196"/>
      <c r="GS13" s="1196"/>
      <c r="GT13" s="1196"/>
      <c r="GU13" s="1196"/>
      <c r="GV13" s="1196"/>
      <c r="GW13" s="1196"/>
      <c r="GX13" s="1196"/>
      <c r="GY13" s="1196"/>
      <c r="GZ13" s="1196"/>
      <c r="HA13" s="1196"/>
      <c r="HB13" s="1196"/>
      <c r="HC13" s="1196"/>
      <c r="HD13" s="1196"/>
      <c r="HE13" s="1196"/>
      <c r="HF13" s="1196"/>
      <c r="HG13" s="1196"/>
      <c r="HH13" s="1196"/>
      <c r="HI13" s="1196"/>
      <c r="HJ13" s="1196"/>
      <c r="HK13" s="1196"/>
      <c r="HL13" s="1196"/>
      <c r="HM13" s="1196"/>
      <c r="HN13" s="1196"/>
      <c r="HO13" s="1196"/>
      <c r="HP13" s="1196"/>
      <c r="HQ13" s="1196"/>
      <c r="HR13" s="1196"/>
      <c r="HS13" s="1196"/>
      <c r="HT13" s="1196"/>
      <c r="HU13" s="1196"/>
      <c r="HV13" s="1196"/>
      <c r="HW13" s="1196"/>
      <c r="HX13" s="1196"/>
      <c r="HY13" s="1196"/>
      <c r="HZ13" s="1196"/>
      <c r="IA13" s="1196"/>
      <c r="IB13" s="1196"/>
      <c r="IC13" s="1196"/>
      <c r="ID13" s="1196"/>
      <c r="IE13" s="1196"/>
      <c r="IF13" s="1196"/>
      <c r="IG13" s="1196"/>
      <c r="IH13" s="1196"/>
      <c r="II13" s="1196"/>
      <c r="IJ13" s="1196"/>
      <c r="IK13" s="1196"/>
      <c r="IL13" s="1196"/>
      <c r="IM13" s="1196"/>
      <c r="IN13" s="1196"/>
      <c r="IO13" s="1196"/>
      <c r="IP13" s="1196"/>
      <c r="IQ13" s="1196"/>
      <c r="IR13" s="1196"/>
      <c r="IS13" s="1196"/>
    </row>
    <row r="14" spans="1:250" s="1169" customFormat="1" ht="24.75" customHeight="1">
      <c r="A14" s="1159">
        <v>2017</v>
      </c>
      <c r="B14" s="1199">
        <v>7767</v>
      </c>
      <c r="C14" s="1200">
        <v>3902</v>
      </c>
      <c r="D14" s="1200">
        <v>3865</v>
      </c>
      <c r="E14" s="1200">
        <v>1</v>
      </c>
      <c r="F14" s="1200">
        <v>7766</v>
      </c>
      <c r="G14" s="1200">
        <v>0</v>
      </c>
      <c r="H14" s="1200">
        <v>224</v>
      </c>
      <c r="I14" s="1200">
        <v>96</v>
      </c>
      <c r="J14" s="1200">
        <v>1707</v>
      </c>
      <c r="K14" s="1200">
        <v>5741</v>
      </c>
      <c r="L14" s="1200">
        <v>1940</v>
      </c>
      <c r="M14" s="1200">
        <v>873</v>
      </c>
      <c r="N14" s="1200">
        <v>862</v>
      </c>
      <c r="O14" s="1200">
        <v>1223</v>
      </c>
      <c r="P14" s="1200">
        <v>1527</v>
      </c>
      <c r="Q14" s="1200">
        <v>1362</v>
      </c>
      <c r="R14" s="1136">
        <v>2017</v>
      </c>
      <c r="S14" s="1138"/>
      <c r="T14" s="1138"/>
      <c r="U14" s="1201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  <c r="GA14" s="1138"/>
      <c r="GB14" s="1138"/>
      <c r="GC14" s="1138"/>
      <c r="GD14" s="1138"/>
      <c r="GE14" s="1138"/>
      <c r="GF14" s="1138"/>
      <c r="GG14" s="1138"/>
      <c r="GH14" s="1138"/>
      <c r="GI14" s="1138"/>
      <c r="GJ14" s="1138"/>
      <c r="GK14" s="1138"/>
      <c r="GL14" s="1138"/>
      <c r="GM14" s="1138"/>
      <c r="GN14" s="1138"/>
      <c r="GO14" s="1138"/>
      <c r="GP14" s="1138"/>
      <c r="GQ14" s="1138"/>
      <c r="GR14" s="1138"/>
      <c r="GS14" s="1138"/>
      <c r="GT14" s="1138"/>
      <c r="GU14" s="1138"/>
      <c r="GV14" s="1138"/>
      <c r="GW14" s="1138"/>
      <c r="GX14" s="1138"/>
      <c r="GY14" s="1138"/>
      <c r="GZ14" s="1138"/>
      <c r="HA14" s="1138"/>
      <c r="HB14" s="1138"/>
      <c r="HC14" s="1138"/>
      <c r="HD14" s="1138"/>
      <c r="HE14" s="1138"/>
      <c r="HF14" s="1138"/>
      <c r="HG14" s="1138"/>
      <c r="HH14" s="1138"/>
      <c r="HI14" s="1138"/>
      <c r="HJ14" s="1138"/>
      <c r="HK14" s="1138"/>
      <c r="HL14" s="1138"/>
      <c r="HM14" s="1138"/>
      <c r="HN14" s="1138"/>
      <c r="HO14" s="1138"/>
      <c r="HP14" s="1138"/>
      <c r="HQ14" s="1138"/>
      <c r="HR14" s="1138"/>
      <c r="HS14" s="1138"/>
      <c r="HT14" s="1138"/>
      <c r="HU14" s="1138"/>
      <c r="HV14" s="1138"/>
      <c r="HW14" s="1138"/>
      <c r="HX14" s="1138"/>
      <c r="HY14" s="1138"/>
      <c r="HZ14" s="1138"/>
      <c r="IA14" s="1138"/>
      <c r="IB14" s="1138"/>
      <c r="IC14" s="1138"/>
      <c r="ID14" s="1138"/>
      <c r="IE14" s="1138"/>
      <c r="IF14" s="1138"/>
      <c r="IG14" s="1138"/>
      <c r="IH14" s="1138"/>
      <c r="II14" s="1138"/>
      <c r="IJ14" s="1138"/>
      <c r="IK14" s="1138"/>
      <c r="IL14" s="1138"/>
      <c r="IM14" s="1138"/>
      <c r="IN14" s="1138"/>
      <c r="IO14" s="1138"/>
      <c r="IP14" s="1138"/>
    </row>
    <row r="15" spans="1:250" s="1169" customFormat="1" ht="24.75" customHeight="1">
      <c r="A15" s="1159">
        <v>2018</v>
      </c>
      <c r="B15" s="1199">
        <v>7294</v>
      </c>
      <c r="C15" s="1200">
        <v>3778</v>
      </c>
      <c r="D15" s="1200">
        <v>3516</v>
      </c>
      <c r="E15" s="1200">
        <v>5</v>
      </c>
      <c r="F15" s="1200">
        <v>7289</v>
      </c>
      <c r="G15" s="1200">
        <v>0</v>
      </c>
      <c r="H15" s="1200">
        <v>175</v>
      </c>
      <c r="I15" s="1200">
        <v>77</v>
      </c>
      <c r="J15" s="1200">
        <v>1004</v>
      </c>
      <c r="K15" s="1200">
        <v>3061</v>
      </c>
      <c r="L15" s="1200">
        <v>1884</v>
      </c>
      <c r="M15" s="1200">
        <v>793</v>
      </c>
      <c r="N15" s="1200">
        <v>797</v>
      </c>
      <c r="O15" s="1200">
        <v>1146</v>
      </c>
      <c r="P15" s="1200">
        <v>1309</v>
      </c>
      <c r="Q15" s="1200">
        <v>1365</v>
      </c>
      <c r="R15" s="1136">
        <v>2018</v>
      </c>
      <c r="S15" s="1138"/>
      <c r="T15" s="1138"/>
      <c r="U15" s="1201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8"/>
      <c r="AX15" s="1138"/>
      <c r="AY15" s="1138"/>
      <c r="AZ15" s="1138"/>
      <c r="BA15" s="1138"/>
      <c r="BB15" s="1138"/>
      <c r="BC15" s="1138"/>
      <c r="BD15" s="1138"/>
      <c r="BE15" s="1138"/>
      <c r="BF15" s="1138"/>
      <c r="BG15" s="1138"/>
      <c r="BH15" s="1138"/>
      <c r="BI15" s="1138"/>
      <c r="BJ15" s="1138"/>
      <c r="BK15" s="1138"/>
      <c r="BL15" s="1138"/>
      <c r="BM15" s="1138"/>
      <c r="BN15" s="1138"/>
      <c r="BO15" s="1138"/>
      <c r="BP15" s="1138"/>
      <c r="BQ15" s="1138"/>
      <c r="BR15" s="1138"/>
      <c r="BS15" s="1138"/>
      <c r="BT15" s="1138"/>
      <c r="BU15" s="1138"/>
      <c r="BV15" s="1138"/>
      <c r="BW15" s="1138"/>
      <c r="BX15" s="1138"/>
      <c r="BY15" s="1138"/>
      <c r="BZ15" s="1138"/>
      <c r="CA15" s="1138"/>
      <c r="CB15" s="1138"/>
      <c r="CC15" s="1138"/>
      <c r="CD15" s="1138"/>
      <c r="CE15" s="1138"/>
      <c r="CF15" s="1138"/>
      <c r="CG15" s="1138"/>
      <c r="CH15" s="1138"/>
      <c r="CI15" s="1138"/>
      <c r="CJ15" s="1138"/>
      <c r="CK15" s="1138"/>
      <c r="CL15" s="1138"/>
      <c r="CM15" s="1138"/>
      <c r="CN15" s="1138"/>
      <c r="CO15" s="1138"/>
      <c r="CP15" s="1138"/>
      <c r="CQ15" s="1138"/>
      <c r="CR15" s="1138"/>
      <c r="CS15" s="1138"/>
      <c r="CT15" s="1138"/>
      <c r="CU15" s="1138"/>
      <c r="CV15" s="1138"/>
      <c r="CW15" s="1138"/>
      <c r="CX15" s="1138"/>
      <c r="CY15" s="1138"/>
      <c r="CZ15" s="1138"/>
      <c r="DA15" s="1138"/>
      <c r="DB15" s="1138"/>
      <c r="DC15" s="1138"/>
      <c r="DD15" s="1138"/>
      <c r="DE15" s="1138"/>
      <c r="DF15" s="1138"/>
      <c r="DG15" s="1138"/>
      <c r="DH15" s="1138"/>
      <c r="DI15" s="1138"/>
      <c r="DJ15" s="1138"/>
      <c r="DK15" s="1138"/>
      <c r="DL15" s="1138"/>
      <c r="DM15" s="1138"/>
      <c r="DN15" s="1138"/>
      <c r="DO15" s="1138"/>
      <c r="DP15" s="1138"/>
      <c r="DQ15" s="1138"/>
      <c r="DR15" s="1138"/>
      <c r="DS15" s="1138"/>
      <c r="DT15" s="1138"/>
      <c r="DU15" s="1138"/>
      <c r="DV15" s="1138"/>
      <c r="DW15" s="1138"/>
      <c r="DX15" s="1138"/>
      <c r="DY15" s="1138"/>
      <c r="DZ15" s="1138"/>
      <c r="EA15" s="1138"/>
      <c r="EB15" s="1138"/>
      <c r="EC15" s="1138"/>
      <c r="ED15" s="1138"/>
      <c r="EE15" s="1138"/>
      <c r="EF15" s="1138"/>
      <c r="EG15" s="1138"/>
      <c r="EH15" s="1138"/>
      <c r="EI15" s="1138"/>
      <c r="EJ15" s="1138"/>
      <c r="EK15" s="1138"/>
      <c r="EL15" s="1138"/>
      <c r="EM15" s="1138"/>
      <c r="EN15" s="1138"/>
      <c r="EO15" s="1138"/>
      <c r="EP15" s="1138"/>
      <c r="EQ15" s="1138"/>
      <c r="ER15" s="1138"/>
      <c r="ES15" s="1138"/>
      <c r="ET15" s="1138"/>
      <c r="EU15" s="1138"/>
      <c r="EV15" s="1138"/>
      <c r="EW15" s="1138"/>
      <c r="EX15" s="1138"/>
      <c r="EY15" s="1138"/>
      <c r="EZ15" s="1138"/>
      <c r="FA15" s="1138"/>
      <c r="FB15" s="1138"/>
      <c r="FC15" s="1138"/>
      <c r="FD15" s="1138"/>
      <c r="FE15" s="1138"/>
      <c r="FF15" s="1138"/>
      <c r="FG15" s="1138"/>
      <c r="FH15" s="1138"/>
      <c r="FI15" s="1138"/>
      <c r="FJ15" s="1138"/>
      <c r="FK15" s="1138"/>
      <c r="FL15" s="1138"/>
      <c r="FM15" s="1138"/>
      <c r="FN15" s="1138"/>
      <c r="FO15" s="1138"/>
      <c r="FP15" s="1138"/>
      <c r="FQ15" s="1138"/>
      <c r="FR15" s="1138"/>
      <c r="FS15" s="1138"/>
      <c r="FT15" s="1138"/>
      <c r="FU15" s="1138"/>
      <c r="FV15" s="1138"/>
      <c r="FW15" s="1138"/>
      <c r="FX15" s="1138"/>
      <c r="FY15" s="1138"/>
      <c r="FZ15" s="1138"/>
      <c r="GA15" s="1138"/>
      <c r="GB15" s="1138"/>
      <c r="GC15" s="1138"/>
      <c r="GD15" s="1138"/>
      <c r="GE15" s="1138"/>
      <c r="GF15" s="1138"/>
      <c r="GG15" s="1138"/>
      <c r="GH15" s="1138"/>
      <c r="GI15" s="1138"/>
      <c r="GJ15" s="1138"/>
      <c r="GK15" s="1138"/>
      <c r="GL15" s="1138"/>
      <c r="GM15" s="1138"/>
      <c r="GN15" s="1138"/>
      <c r="GO15" s="1138"/>
      <c r="GP15" s="1138"/>
      <c r="GQ15" s="1138"/>
      <c r="GR15" s="1138"/>
      <c r="GS15" s="1138"/>
      <c r="GT15" s="1138"/>
      <c r="GU15" s="1138"/>
      <c r="GV15" s="1138"/>
      <c r="GW15" s="1138"/>
      <c r="GX15" s="1138"/>
      <c r="GY15" s="1138"/>
      <c r="GZ15" s="1138"/>
      <c r="HA15" s="1138"/>
      <c r="HB15" s="1138"/>
      <c r="HC15" s="1138"/>
      <c r="HD15" s="1138"/>
      <c r="HE15" s="1138"/>
      <c r="HF15" s="1138"/>
      <c r="HG15" s="1138"/>
      <c r="HH15" s="1138"/>
      <c r="HI15" s="1138"/>
      <c r="HJ15" s="1138"/>
      <c r="HK15" s="1138"/>
      <c r="HL15" s="1138"/>
      <c r="HM15" s="1138"/>
      <c r="HN15" s="1138"/>
      <c r="HO15" s="1138"/>
      <c r="HP15" s="1138"/>
      <c r="HQ15" s="1138"/>
      <c r="HR15" s="1138"/>
      <c r="HS15" s="1138"/>
      <c r="HT15" s="1138"/>
      <c r="HU15" s="1138"/>
      <c r="HV15" s="1138"/>
      <c r="HW15" s="1138"/>
      <c r="HX15" s="1138"/>
      <c r="HY15" s="1138"/>
      <c r="HZ15" s="1138"/>
      <c r="IA15" s="1138"/>
      <c r="IB15" s="1138"/>
      <c r="IC15" s="1138"/>
      <c r="ID15" s="1138"/>
      <c r="IE15" s="1138"/>
      <c r="IF15" s="1138"/>
      <c r="IG15" s="1138"/>
      <c r="IH15" s="1138"/>
      <c r="II15" s="1138"/>
      <c r="IJ15" s="1138"/>
      <c r="IK15" s="1138"/>
      <c r="IL15" s="1138"/>
      <c r="IM15" s="1138"/>
      <c r="IN15" s="1138"/>
      <c r="IO15" s="1138"/>
      <c r="IP15" s="1138"/>
    </row>
    <row r="16" spans="1:250" s="1169" customFormat="1" ht="24.75" customHeight="1">
      <c r="A16" s="1159">
        <v>2019</v>
      </c>
      <c r="B16" s="1199">
        <v>7012</v>
      </c>
      <c r="C16" s="1200">
        <v>3721</v>
      </c>
      <c r="D16" s="1200">
        <v>3291</v>
      </c>
      <c r="E16" s="1200">
        <v>1</v>
      </c>
      <c r="F16" s="1200">
        <v>7011</v>
      </c>
      <c r="G16" s="1200">
        <v>0</v>
      </c>
      <c r="H16" s="1200">
        <v>83</v>
      </c>
      <c r="I16" s="1200">
        <v>75</v>
      </c>
      <c r="J16" s="1200">
        <v>1618</v>
      </c>
      <c r="K16" s="1200">
        <v>5236</v>
      </c>
      <c r="L16" s="1200">
        <v>1809</v>
      </c>
      <c r="M16" s="1200">
        <v>681</v>
      </c>
      <c r="N16" s="1200">
        <v>788</v>
      </c>
      <c r="O16" s="1200">
        <v>1022</v>
      </c>
      <c r="P16" s="1200">
        <v>1308</v>
      </c>
      <c r="Q16" s="1200">
        <v>1404</v>
      </c>
      <c r="R16" s="1136">
        <v>2019</v>
      </c>
      <c r="S16" s="1138"/>
      <c r="T16" s="1138"/>
      <c r="U16" s="1201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  <c r="BA16" s="1138"/>
      <c r="BB16" s="1138"/>
      <c r="BC16" s="1138"/>
      <c r="BD16" s="1138"/>
      <c r="BE16" s="1138"/>
      <c r="BF16" s="1138"/>
      <c r="BG16" s="1138"/>
      <c r="BH16" s="1138"/>
      <c r="BI16" s="1138"/>
      <c r="BJ16" s="1138"/>
      <c r="BK16" s="1138"/>
      <c r="BL16" s="1138"/>
      <c r="BM16" s="1138"/>
      <c r="BN16" s="1138"/>
      <c r="BO16" s="1138"/>
      <c r="BP16" s="1138"/>
      <c r="BQ16" s="1138"/>
      <c r="BR16" s="1138"/>
      <c r="BS16" s="1138"/>
      <c r="BT16" s="1138"/>
      <c r="BU16" s="1138"/>
      <c r="BV16" s="1138"/>
      <c r="BW16" s="1138"/>
      <c r="BX16" s="1138"/>
      <c r="BY16" s="1138"/>
      <c r="BZ16" s="1138"/>
      <c r="CA16" s="1138"/>
      <c r="CB16" s="1138"/>
      <c r="CC16" s="1138"/>
      <c r="CD16" s="1138"/>
      <c r="CE16" s="1138"/>
      <c r="CF16" s="1138"/>
      <c r="CG16" s="1138"/>
      <c r="CH16" s="1138"/>
      <c r="CI16" s="1138"/>
      <c r="CJ16" s="1138"/>
      <c r="CK16" s="1138"/>
      <c r="CL16" s="1138"/>
      <c r="CM16" s="1138"/>
      <c r="CN16" s="1138"/>
      <c r="CO16" s="1138"/>
      <c r="CP16" s="1138"/>
      <c r="CQ16" s="1138"/>
      <c r="CR16" s="1138"/>
      <c r="CS16" s="1138"/>
      <c r="CT16" s="1138"/>
      <c r="CU16" s="1138"/>
      <c r="CV16" s="1138"/>
      <c r="CW16" s="1138"/>
      <c r="CX16" s="1138"/>
      <c r="CY16" s="1138"/>
      <c r="CZ16" s="1138"/>
      <c r="DA16" s="1138"/>
      <c r="DB16" s="1138"/>
      <c r="DC16" s="1138"/>
      <c r="DD16" s="1138"/>
      <c r="DE16" s="1138"/>
      <c r="DF16" s="1138"/>
      <c r="DG16" s="1138"/>
      <c r="DH16" s="1138"/>
      <c r="DI16" s="1138"/>
      <c r="DJ16" s="1138"/>
      <c r="DK16" s="1138"/>
      <c r="DL16" s="1138"/>
      <c r="DM16" s="1138"/>
      <c r="DN16" s="1138"/>
      <c r="DO16" s="1138"/>
      <c r="DP16" s="1138"/>
      <c r="DQ16" s="1138"/>
      <c r="DR16" s="1138"/>
      <c r="DS16" s="1138"/>
      <c r="DT16" s="1138"/>
      <c r="DU16" s="1138"/>
      <c r="DV16" s="1138"/>
      <c r="DW16" s="1138"/>
      <c r="DX16" s="1138"/>
      <c r="DY16" s="1138"/>
      <c r="DZ16" s="1138"/>
      <c r="EA16" s="1138"/>
      <c r="EB16" s="1138"/>
      <c r="EC16" s="1138"/>
      <c r="ED16" s="1138"/>
      <c r="EE16" s="1138"/>
      <c r="EF16" s="1138"/>
      <c r="EG16" s="1138"/>
      <c r="EH16" s="1138"/>
      <c r="EI16" s="1138"/>
      <c r="EJ16" s="1138"/>
      <c r="EK16" s="1138"/>
      <c r="EL16" s="1138"/>
      <c r="EM16" s="1138"/>
      <c r="EN16" s="1138"/>
      <c r="EO16" s="1138"/>
      <c r="EP16" s="1138"/>
      <c r="EQ16" s="1138"/>
      <c r="ER16" s="1138"/>
      <c r="ES16" s="1138"/>
      <c r="ET16" s="1138"/>
      <c r="EU16" s="1138"/>
      <c r="EV16" s="1138"/>
      <c r="EW16" s="1138"/>
      <c r="EX16" s="1138"/>
      <c r="EY16" s="1138"/>
      <c r="EZ16" s="1138"/>
      <c r="FA16" s="1138"/>
      <c r="FB16" s="1138"/>
      <c r="FC16" s="1138"/>
      <c r="FD16" s="1138"/>
      <c r="FE16" s="1138"/>
      <c r="FF16" s="1138"/>
      <c r="FG16" s="1138"/>
      <c r="FH16" s="1138"/>
      <c r="FI16" s="1138"/>
      <c r="FJ16" s="1138"/>
      <c r="FK16" s="1138"/>
      <c r="FL16" s="1138"/>
      <c r="FM16" s="1138"/>
      <c r="FN16" s="1138"/>
      <c r="FO16" s="1138"/>
      <c r="FP16" s="1138"/>
      <c r="FQ16" s="1138"/>
      <c r="FR16" s="1138"/>
      <c r="FS16" s="1138"/>
      <c r="FT16" s="1138"/>
      <c r="FU16" s="1138"/>
      <c r="FV16" s="1138"/>
      <c r="FW16" s="1138"/>
      <c r="FX16" s="1138"/>
      <c r="FY16" s="1138"/>
      <c r="FZ16" s="1138"/>
      <c r="GA16" s="1138"/>
      <c r="GB16" s="1138"/>
      <c r="GC16" s="1138"/>
      <c r="GD16" s="1138"/>
      <c r="GE16" s="1138"/>
      <c r="GF16" s="1138"/>
      <c r="GG16" s="1138"/>
      <c r="GH16" s="1138"/>
      <c r="GI16" s="1138"/>
      <c r="GJ16" s="1138"/>
      <c r="GK16" s="1138"/>
      <c r="GL16" s="1138"/>
      <c r="GM16" s="1138"/>
      <c r="GN16" s="1138"/>
      <c r="GO16" s="1138"/>
      <c r="GP16" s="1138"/>
      <c r="GQ16" s="1138"/>
      <c r="GR16" s="1138"/>
      <c r="GS16" s="1138"/>
      <c r="GT16" s="1138"/>
      <c r="GU16" s="1138"/>
      <c r="GV16" s="1138"/>
      <c r="GW16" s="1138"/>
      <c r="GX16" s="1138"/>
      <c r="GY16" s="1138"/>
      <c r="GZ16" s="1138"/>
      <c r="HA16" s="1138"/>
      <c r="HB16" s="1138"/>
      <c r="HC16" s="1138"/>
      <c r="HD16" s="1138"/>
      <c r="HE16" s="1138"/>
      <c r="HF16" s="1138"/>
      <c r="HG16" s="1138"/>
      <c r="HH16" s="1138"/>
      <c r="HI16" s="1138"/>
      <c r="HJ16" s="1138"/>
      <c r="HK16" s="1138"/>
      <c r="HL16" s="1138"/>
      <c r="HM16" s="1138"/>
      <c r="HN16" s="1138"/>
      <c r="HO16" s="1138"/>
      <c r="HP16" s="1138"/>
      <c r="HQ16" s="1138"/>
      <c r="HR16" s="1138"/>
      <c r="HS16" s="1138"/>
      <c r="HT16" s="1138"/>
      <c r="HU16" s="1138"/>
      <c r="HV16" s="1138"/>
      <c r="HW16" s="1138"/>
      <c r="HX16" s="1138"/>
      <c r="HY16" s="1138"/>
      <c r="HZ16" s="1138"/>
      <c r="IA16" s="1138"/>
      <c r="IB16" s="1138"/>
      <c r="IC16" s="1138"/>
      <c r="ID16" s="1138"/>
      <c r="IE16" s="1138"/>
      <c r="IF16" s="1138"/>
      <c r="IG16" s="1138"/>
      <c r="IH16" s="1138"/>
      <c r="II16" s="1138"/>
      <c r="IJ16" s="1138"/>
      <c r="IK16" s="1138"/>
      <c r="IL16" s="1138"/>
      <c r="IM16" s="1138"/>
      <c r="IN16" s="1138"/>
      <c r="IO16" s="1138"/>
      <c r="IP16" s="1138"/>
    </row>
    <row r="17" spans="1:250" s="1169" customFormat="1" ht="24.75" customHeight="1">
      <c r="A17" s="1202">
        <v>2020</v>
      </c>
      <c r="B17" s="1203">
        <f>SUM(B18:B29)</f>
        <v>1242</v>
      </c>
      <c r="C17" s="1204">
        <f>SUM(C18:C29)</f>
        <v>662</v>
      </c>
      <c r="D17" s="1204">
        <f>SUM(D18:D29)</f>
        <v>580</v>
      </c>
      <c r="E17" s="1204">
        <f>SUM(E18:E29)</f>
        <v>2</v>
      </c>
      <c r="F17" s="1204">
        <f aca="true" t="shared" si="0" ref="F17:Q17">SUM(F18:F29)</f>
        <v>1240</v>
      </c>
      <c r="G17" s="1204">
        <f>SUM(G18:G29)</f>
        <v>0</v>
      </c>
      <c r="H17" s="1204">
        <f t="shared" si="0"/>
        <v>3</v>
      </c>
      <c r="I17" s="1204">
        <f t="shared" si="0"/>
        <v>23</v>
      </c>
      <c r="J17" s="1204">
        <f t="shared" si="0"/>
        <v>198</v>
      </c>
      <c r="K17" s="1204">
        <f t="shared" si="0"/>
        <v>1018</v>
      </c>
      <c r="L17" s="1204">
        <f t="shared" si="0"/>
        <v>242</v>
      </c>
      <c r="M17" s="1204">
        <f t="shared" si="0"/>
        <v>124</v>
      </c>
      <c r="N17" s="1204">
        <f t="shared" si="0"/>
        <v>113</v>
      </c>
      <c r="O17" s="1204">
        <f t="shared" si="0"/>
        <v>168</v>
      </c>
      <c r="P17" s="1204">
        <f t="shared" si="0"/>
        <v>279</v>
      </c>
      <c r="Q17" s="1204">
        <f t="shared" si="0"/>
        <v>316</v>
      </c>
      <c r="R17" s="1139">
        <v>2020</v>
      </c>
      <c r="S17" s="1138"/>
      <c r="T17" s="1138"/>
      <c r="U17" s="1201"/>
      <c r="V17" s="1138"/>
      <c r="W17" s="1138"/>
      <c r="X17" s="1138"/>
      <c r="Y17" s="1138"/>
      <c r="Z17" s="1138"/>
      <c r="AA17" s="1138"/>
      <c r="AB17" s="1138"/>
      <c r="AC17" s="1138"/>
      <c r="AD17" s="1138"/>
      <c r="AE17" s="1138"/>
      <c r="AF17" s="1138"/>
      <c r="AG17" s="1138"/>
      <c r="AH17" s="1138"/>
      <c r="AI17" s="1138"/>
      <c r="AJ17" s="1138"/>
      <c r="AK17" s="1138"/>
      <c r="AL17" s="1138"/>
      <c r="AM17" s="1138"/>
      <c r="AN17" s="1138"/>
      <c r="AO17" s="1138"/>
      <c r="AP17" s="1138"/>
      <c r="AQ17" s="1138"/>
      <c r="AR17" s="1138"/>
      <c r="AS17" s="1138"/>
      <c r="AT17" s="1138"/>
      <c r="AU17" s="1138"/>
      <c r="AV17" s="1138"/>
      <c r="AW17" s="1138"/>
      <c r="AX17" s="1138"/>
      <c r="AY17" s="1138"/>
      <c r="AZ17" s="1138"/>
      <c r="BA17" s="1138"/>
      <c r="BB17" s="1138"/>
      <c r="BC17" s="1138"/>
      <c r="BD17" s="1138"/>
      <c r="BE17" s="1138"/>
      <c r="BF17" s="1138"/>
      <c r="BG17" s="1138"/>
      <c r="BH17" s="1138"/>
      <c r="BI17" s="1138"/>
      <c r="BJ17" s="1138"/>
      <c r="BK17" s="1138"/>
      <c r="BL17" s="1138"/>
      <c r="BM17" s="1138"/>
      <c r="BN17" s="1138"/>
      <c r="BO17" s="1138"/>
      <c r="BP17" s="1138"/>
      <c r="BQ17" s="1138"/>
      <c r="BR17" s="1138"/>
      <c r="BS17" s="1138"/>
      <c r="BT17" s="1138"/>
      <c r="BU17" s="1138"/>
      <c r="BV17" s="1138"/>
      <c r="BW17" s="1138"/>
      <c r="BX17" s="1138"/>
      <c r="BY17" s="1138"/>
      <c r="BZ17" s="1138"/>
      <c r="CA17" s="1138"/>
      <c r="CB17" s="1138"/>
      <c r="CC17" s="1138"/>
      <c r="CD17" s="1138"/>
      <c r="CE17" s="1138"/>
      <c r="CF17" s="1138"/>
      <c r="CG17" s="1138"/>
      <c r="CH17" s="1138"/>
      <c r="CI17" s="1138"/>
      <c r="CJ17" s="1138"/>
      <c r="CK17" s="1138"/>
      <c r="CL17" s="1138"/>
      <c r="CM17" s="1138"/>
      <c r="CN17" s="1138"/>
      <c r="CO17" s="1138"/>
      <c r="CP17" s="1138"/>
      <c r="CQ17" s="1138"/>
      <c r="CR17" s="1138"/>
      <c r="CS17" s="1138"/>
      <c r="CT17" s="1138"/>
      <c r="CU17" s="1138"/>
      <c r="CV17" s="1138"/>
      <c r="CW17" s="1138"/>
      <c r="CX17" s="1138"/>
      <c r="CY17" s="1138"/>
      <c r="CZ17" s="1138"/>
      <c r="DA17" s="1138"/>
      <c r="DB17" s="1138"/>
      <c r="DC17" s="1138"/>
      <c r="DD17" s="1138"/>
      <c r="DE17" s="1138"/>
      <c r="DF17" s="1138"/>
      <c r="DG17" s="1138"/>
      <c r="DH17" s="1138"/>
      <c r="DI17" s="1138"/>
      <c r="DJ17" s="1138"/>
      <c r="DK17" s="1138"/>
      <c r="DL17" s="1138"/>
      <c r="DM17" s="1138"/>
      <c r="DN17" s="1138"/>
      <c r="DO17" s="1138"/>
      <c r="DP17" s="1138"/>
      <c r="DQ17" s="1138"/>
      <c r="DR17" s="1138"/>
      <c r="DS17" s="1138"/>
      <c r="DT17" s="1138"/>
      <c r="DU17" s="1138"/>
      <c r="DV17" s="1138"/>
      <c r="DW17" s="1138"/>
      <c r="DX17" s="1138"/>
      <c r="DY17" s="1138"/>
      <c r="DZ17" s="1138"/>
      <c r="EA17" s="1138"/>
      <c r="EB17" s="1138"/>
      <c r="EC17" s="1138"/>
      <c r="ED17" s="1138"/>
      <c r="EE17" s="1138"/>
      <c r="EF17" s="1138"/>
      <c r="EG17" s="1138"/>
      <c r="EH17" s="1138"/>
      <c r="EI17" s="1138"/>
      <c r="EJ17" s="1138"/>
      <c r="EK17" s="1138"/>
      <c r="EL17" s="1138"/>
      <c r="EM17" s="1138"/>
      <c r="EN17" s="1138"/>
      <c r="EO17" s="1138"/>
      <c r="EP17" s="1138"/>
      <c r="EQ17" s="1138"/>
      <c r="ER17" s="1138"/>
      <c r="ES17" s="1138"/>
      <c r="ET17" s="1138"/>
      <c r="EU17" s="1138"/>
      <c r="EV17" s="1138"/>
      <c r="EW17" s="1138"/>
      <c r="EX17" s="1138"/>
      <c r="EY17" s="1138"/>
      <c r="EZ17" s="1138"/>
      <c r="FA17" s="1138"/>
      <c r="FB17" s="1138"/>
      <c r="FC17" s="1138"/>
      <c r="FD17" s="1138"/>
      <c r="FE17" s="1138"/>
      <c r="FF17" s="1138"/>
      <c r="FG17" s="1138"/>
      <c r="FH17" s="1138"/>
      <c r="FI17" s="1138"/>
      <c r="FJ17" s="1138"/>
      <c r="FK17" s="1138"/>
      <c r="FL17" s="1138"/>
      <c r="FM17" s="1138"/>
      <c r="FN17" s="1138"/>
      <c r="FO17" s="1138"/>
      <c r="FP17" s="1138"/>
      <c r="FQ17" s="1138"/>
      <c r="FR17" s="1138"/>
      <c r="FS17" s="1138"/>
      <c r="FT17" s="1138"/>
      <c r="FU17" s="1138"/>
      <c r="FV17" s="1138"/>
      <c r="FW17" s="1138"/>
      <c r="FX17" s="1138"/>
      <c r="FY17" s="1138"/>
      <c r="FZ17" s="1138"/>
      <c r="GA17" s="1138"/>
      <c r="GB17" s="1138"/>
      <c r="GC17" s="1138"/>
      <c r="GD17" s="1138"/>
      <c r="GE17" s="1138"/>
      <c r="GF17" s="1138"/>
      <c r="GG17" s="1138"/>
      <c r="GH17" s="1138"/>
      <c r="GI17" s="1138"/>
      <c r="GJ17" s="1138"/>
      <c r="GK17" s="1138"/>
      <c r="GL17" s="1138"/>
      <c r="GM17" s="1138"/>
      <c r="GN17" s="1138"/>
      <c r="GO17" s="1138"/>
      <c r="GP17" s="1138"/>
      <c r="GQ17" s="1138"/>
      <c r="GR17" s="1138"/>
      <c r="GS17" s="1138"/>
      <c r="GT17" s="1138"/>
      <c r="GU17" s="1138"/>
      <c r="GV17" s="1138"/>
      <c r="GW17" s="1138"/>
      <c r="GX17" s="1138"/>
      <c r="GY17" s="1138"/>
      <c r="GZ17" s="1138"/>
      <c r="HA17" s="1138"/>
      <c r="HB17" s="1138"/>
      <c r="HC17" s="1138"/>
      <c r="HD17" s="1138"/>
      <c r="HE17" s="1138"/>
      <c r="HF17" s="1138"/>
      <c r="HG17" s="1138"/>
      <c r="HH17" s="1138"/>
      <c r="HI17" s="1138"/>
      <c r="HJ17" s="1138"/>
      <c r="HK17" s="1138"/>
      <c r="HL17" s="1138"/>
      <c r="HM17" s="1138"/>
      <c r="HN17" s="1138"/>
      <c r="HO17" s="1138"/>
      <c r="HP17" s="1138"/>
      <c r="HQ17" s="1138"/>
      <c r="HR17" s="1138"/>
      <c r="HS17" s="1138"/>
      <c r="HT17" s="1138"/>
      <c r="HU17" s="1138"/>
      <c r="HV17" s="1138"/>
      <c r="HW17" s="1138"/>
      <c r="HX17" s="1138"/>
      <c r="HY17" s="1138"/>
      <c r="HZ17" s="1138"/>
      <c r="IA17" s="1138"/>
      <c r="IB17" s="1138"/>
      <c r="IC17" s="1138"/>
      <c r="ID17" s="1138"/>
      <c r="IE17" s="1138"/>
      <c r="IF17" s="1138"/>
      <c r="IG17" s="1138"/>
      <c r="IH17" s="1138"/>
      <c r="II17" s="1138"/>
      <c r="IJ17" s="1138"/>
      <c r="IK17" s="1138"/>
      <c r="IL17" s="1138"/>
      <c r="IM17" s="1138"/>
      <c r="IN17" s="1138"/>
      <c r="IO17" s="1138"/>
      <c r="IP17" s="1138"/>
    </row>
    <row r="18" spans="1:250" s="1169" customFormat="1" ht="27" customHeight="1">
      <c r="A18" s="1205" t="s">
        <v>1072</v>
      </c>
      <c r="B18" s="1206">
        <f aca="true" t="shared" si="1" ref="B18:B29">SUM(C18:D18)</f>
        <v>608</v>
      </c>
      <c r="C18" s="1200">
        <v>315</v>
      </c>
      <c r="D18" s="1200">
        <v>293</v>
      </c>
      <c r="E18" s="1207">
        <v>0</v>
      </c>
      <c r="F18" s="1200">
        <v>608</v>
      </c>
      <c r="G18" s="1207">
        <v>0</v>
      </c>
      <c r="H18" s="1200">
        <v>3</v>
      </c>
      <c r="I18" s="1200">
        <v>18</v>
      </c>
      <c r="J18" s="1199">
        <v>106</v>
      </c>
      <c r="K18" s="1199">
        <v>481</v>
      </c>
      <c r="L18" s="1199">
        <v>142</v>
      </c>
      <c r="M18" s="1199">
        <v>64</v>
      </c>
      <c r="N18" s="1199">
        <v>61</v>
      </c>
      <c r="O18" s="1199">
        <v>86</v>
      </c>
      <c r="P18" s="1199">
        <v>115</v>
      </c>
      <c r="Q18" s="1199">
        <v>140</v>
      </c>
      <c r="R18" s="1208" t="s">
        <v>1073</v>
      </c>
      <c r="S18" s="1138"/>
      <c r="T18" s="1138"/>
      <c r="U18" s="1201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8"/>
      <c r="AO18" s="1138"/>
      <c r="AP18" s="1138"/>
      <c r="AQ18" s="1138"/>
      <c r="AR18" s="1138"/>
      <c r="AS18" s="1138"/>
      <c r="AT18" s="1138"/>
      <c r="AU18" s="1138"/>
      <c r="AV18" s="1138"/>
      <c r="AW18" s="1138"/>
      <c r="AX18" s="1138"/>
      <c r="AY18" s="1138"/>
      <c r="AZ18" s="1138"/>
      <c r="BA18" s="1138"/>
      <c r="BB18" s="1138"/>
      <c r="BC18" s="1138"/>
      <c r="BD18" s="1138"/>
      <c r="BE18" s="1138"/>
      <c r="BF18" s="1138"/>
      <c r="BG18" s="1138"/>
      <c r="BH18" s="1138"/>
      <c r="BI18" s="1138"/>
      <c r="BJ18" s="1138"/>
      <c r="BK18" s="1138"/>
      <c r="BL18" s="1138"/>
      <c r="BM18" s="1138"/>
      <c r="BN18" s="1138"/>
      <c r="BO18" s="1138"/>
      <c r="BP18" s="1138"/>
      <c r="BQ18" s="1138"/>
      <c r="BR18" s="1138"/>
      <c r="BS18" s="1138"/>
      <c r="BT18" s="1138"/>
      <c r="BU18" s="1138"/>
      <c r="BV18" s="1138"/>
      <c r="BW18" s="1138"/>
      <c r="BX18" s="1138"/>
      <c r="BY18" s="1138"/>
      <c r="BZ18" s="1138"/>
      <c r="CA18" s="1138"/>
      <c r="CB18" s="1138"/>
      <c r="CC18" s="1138"/>
      <c r="CD18" s="1138"/>
      <c r="CE18" s="1138"/>
      <c r="CF18" s="1138"/>
      <c r="CG18" s="1138"/>
      <c r="CH18" s="1138"/>
      <c r="CI18" s="1138"/>
      <c r="CJ18" s="1138"/>
      <c r="CK18" s="1138"/>
      <c r="CL18" s="1138"/>
      <c r="CM18" s="1138"/>
      <c r="CN18" s="1138"/>
      <c r="CO18" s="1138"/>
      <c r="CP18" s="1138"/>
      <c r="CQ18" s="1138"/>
      <c r="CR18" s="1138"/>
      <c r="CS18" s="1138"/>
      <c r="CT18" s="1138"/>
      <c r="CU18" s="1138"/>
      <c r="CV18" s="1138"/>
      <c r="CW18" s="1138"/>
      <c r="CX18" s="1138"/>
      <c r="CY18" s="1138"/>
      <c r="CZ18" s="1138"/>
      <c r="DA18" s="1138"/>
      <c r="DB18" s="1138"/>
      <c r="DC18" s="1138"/>
      <c r="DD18" s="1138"/>
      <c r="DE18" s="1138"/>
      <c r="DF18" s="1138"/>
      <c r="DG18" s="1138"/>
      <c r="DH18" s="1138"/>
      <c r="DI18" s="1138"/>
      <c r="DJ18" s="1138"/>
      <c r="DK18" s="1138"/>
      <c r="DL18" s="1138"/>
      <c r="DM18" s="1138"/>
      <c r="DN18" s="1138"/>
      <c r="DO18" s="1138"/>
      <c r="DP18" s="1138"/>
      <c r="DQ18" s="1138"/>
      <c r="DR18" s="1138"/>
      <c r="DS18" s="1138"/>
      <c r="DT18" s="1138"/>
      <c r="DU18" s="1138"/>
      <c r="DV18" s="1138"/>
      <c r="DW18" s="1138"/>
      <c r="DX18" s="1138"/>
      <c r="DY18" s="1138"/>
      <c r="DZ18" s="1138"/>
      <c r="EA18" s="1138"/>
      <c r="EB18" s="1138"/>
      <c r="EC18" s="1138"/>
      <c r="ED18" s="1138"/>
      <c r="EE18" s="1138"/>
      <c r="EF18" s="1138"/>
      <c r="EG18" s="1138"/>
      <c r="EH18" s="1138"/>
      <c r="EI18" s="1138"/>
      <c r="EJ18" s="1138"/>
      <c r="EK18" s="1138"/>
      <c r="EL18" s="1138"/>
      <c r="EM18" s="1138"/>
      <c r="EN18" s="1138"/>
      <c r="EO18" s="1138"/>
      <c r="EP18" s="1138"/>
      <c r="EQ18" s="1138"/>
      <c r="ER18" s="1138"/>
      <c r="ES18" s="1138"/>
      <c r="ET18" s="1138"/>
      <c r="EU18" s="1138"/>
      <c r="EV18" s="1138"/>
      <c r="EW18" s="1138"/>
      <c r="EX18" s="1138"/>
      <c r="EY18" s="1138"/>
      <c r="EZ18" s="1138"/>
      <c r="FA18" s="1138"/>
      <c r="FB18" s="1138"/>
      <c r="FC18" s="1138"/>
      <c r="FD18" s="1138"/>
      <c r="FE18" s="1138"/>
      <c r="FF18" s="1138"/>
      <c r="FG18" s="1138"/>
      <c r="FH18" s="1138"/>
      <c r="FI18" s="1138"/>
      <c r="FJ18" s="1138"/>
      <c r="FK18" s="1138"/>
      <c r="FL18" s="1138"/>
      <c r="FM18" s="1138"/>
      <c r="FN18" s="1138"/>
      <c r="FO18" s="1138"/>
      <c r="FP18" s="1138"/>
      <c r="FQ18" s="1138"/>
      <c r="FR18" s="1138"/>
      <c r="FS18" s="1138"/>
      <c r="FT18" s="1138"/>
      <c r="FU18" s="1138"/>
      <c r="FV18" s="1138"/>
      <c r="FW18" s="1138"/>
      <c r="FX18" s="1138"/>
      <c r="FY18" s="1138"/>
      <c r="FZ18" s="1138"/>
      <c r="GA18" s="1138"/>
      <c r="GB18" s="1138"/>
      <c r="GC18" s="1138"/>
      <c r="GD18" s="1138"/>
      <c r="GE18" s="1138"/>
      <c r="GF18" s="1138"/>
      <c r="GG18" s="1138"/>
      <c r="GH18" s="1138"/>
      <c r="GI18" s="1138"/>
      <c r="GJ18" s="1138"/>
      <c r="GK18" s="1138"/>
      <c r="GL18" s="1138"/>
      <c r="GM18" s="1138"/>
      <c r="GN18" s="1138"/>
      <c r="GO18" s="1138"/>
      <c r="GP18" s="1138"/>
      <c r="GQ18" s="1138"/>
      <c r="GR18" s="1138"/>
      <c r="GS18" s="1138"/>
      <c r="GT18" s="1138"/>
      <c r="GU18" s="1138"/>
      <c r="GV18" s="1138"/>
      <c r="GW18" s="1138"/>
      <c r="GX18" s="1138"/>
      <c r="GY18" s="1138"/>
      <c r="GZ18" s="1138"/>
      <c r="HA18" s="1138"/>
      <c r="HB18" s="1138"/>
      <c r="HC18" s="1138"/>
      <c r="HD18" s="1138"/>
      <c r="HE18" s="1138"/>
      <c r="HF18" s="1138"/>
      <c r="HG18" s="1138"/>
      <c r="HH18" s="1138"/>
      <c r="HI18" s="1138"/>
      <c r="HJ18" s="1138"/>
      <c r="HK18" s="1138"/>
      <c r="HL18" s="1138"/>
      <c r="HM18" s="1138"/>
      <c r="HN18" s="1138"/>
      <c r="HO18" s="1138"/>
      <c r="HP18" s="1138"/>
      <c r="HQ18" s="1138"/>
      <c r="HR18" s="1138"/>
      <c r="HS18" s="1138"/>
      <c r="HT18" s="1138"/>
      <c r="HU18" s="1138"/>
      <c r="HV18" s="1138"/>
      <c r="HW18" s="1138"/>
      <c r="HX18" s="1138"/>
      <c r="HY18" s="1138"/>
      <c r="HZ18" s="1138"/>
      <c r="IA18" s="1138"/>
      <c r="IB18" s="1138"/>
      <c r="IC18" s="1138"/>
      <c r="ID18" s="1138"/>
      <c r="IE18" s="1138"/>
      <c r="IF18" s="1138"/>
      <c r="IG18" s="1138"/>
      <c r="IH18" s="1138"/>
      <c r="II18" s="1138"/>
      <c r="IJ18" s="1138"/>
      <c r="IK18" s="1138"/>
      <c r="IL18" s="1138"/>
      <c r="IM18" s="1138"/>
      <c r="IN18" s="1138"/>
      <c r="IO18" s="1138"/>
      <c r="IP18" s="1138"/>
    </row>
    <row r="19" spans="1:250" s="1169" customFormat="1" ht="27" customHeight="1">
      <c r="A19" s="1205" t="s">
        <v>1074</v>
      </c>
      <c r="B19" s="1206">
        <f t="shared" si="1"/>
        <v>177</v>
      </c>
      <c r="C19" s="1200">
        <v>90</v>
      </c>
      <c r="D19" s="1200">
        <v>87</v>
      </c>
      <c r="E19" s="1207">
        <v>1</v>
      </c>
      <c r="F19" s="1200">
        <v>176</v>
      </c>
      <c r="G19" s="1207">
        <v>0</v>
      </c>
      <c r="H19" s="1207">
        <v>0</v>
      </c>
      <c r="I19" s="1200">
        <v>1</v>
      </c>
      <c r="J19" s="1199">
        <v>27</v>
      </c>
      <c r="K19" s="1199">
        <v>149</v>
      </c>
      <c r="L19" s="1199">
        <v>31</v>
      </c>
      <c r="M19" s="1199">
        <v>22</v>
      </c>
      <c r="N19" s="1199">
        <v>15</v>
      </c>
      <c r="O19" s="1199">
        <v>30</v>
      </c>
      <c r="P19" s="1199">
        <v>36</v>
      </c>
      <c r="Q19" s="1199">
        <v>43</v>
      </c>
      <c r="R19" s="1208" t="s">
        <v>1075</v>
      </c>
      <c r="S19" s="1138"/>
      <c r="T19" s="1138"/>
      <c r="U19" s="1201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38"/>
      <c r="BE19" s="1138"/>
      <c r="BF19" s="1138"/>
      <c r="BG19" s="1138"/>
      <c r="BH19" s="1138"/>
      <c r="BI19" s="1138"/>
      <c r="BJ19" s="1138"/>
      <c r="BK19" s="1138"/>
      <c r="BL19" s="1138"/>
      <c r="BM19" s="1138"/>
      <c r="BN19" s="1138"/>
      <c r="BO19" s="1138"/>
      <c r="BP19" s="1138"/>
      <c r="BQ19" s="1138"/>
      <c r="BR19" s="1138"/>
      <c r="BS19" s="1138"/>
      <c r="BT19" s="1138"/>
      <c r="BU19" s="1138"/>
      <c r="BV19" s="1138"/>
      <c r="BW19" s="1138"/>
      <c r="BX19" s="1138"/>
      <c r="BY19" s="1138"/>
      <c r="BZ19" s="1138"/>
      <c r="CA19" s="1138"/>
      <c r="CB19" s="1138"/>
      <c r="CC19" s="1138"/>
      <c r="CD19" s="1138"/>
      <c r="CE19" s="1138"/>
      <c r="CF19" s="1138"/>
      <c r="CG19" s="1138"/>
      <c r="CH19" s="1138"/>
      <c r="CI19" s="1138"/>
      <c r="CJ19" s="1138"/>
      <c r="CK19" s="1138"/>
      <c r="CL19" s="1138"/>
      <c r="CM19" s="1138"/>
      <c r="CN19" s="1138"/>
      <c r="CO19" s="1138"/>
      <c r="CP19" s="1138"/>
      <c r="CQ19" s="1138"/>
      <c r="CR19" s="1138"/>
      <c r="CS19" s="1138"/>
      <c r="CT19" s="1138"/>
      <c r="CU19" s="1138"/>
      <c r="CV19" s="1138"/>
      <c r="CW19" s="1138"/>
      <c r="CX19" s="1138"/>
      <c r="CY19" s="1138"/>
      <c r="CZ19" s="1138"/>
      <c r="DA19" s="1138"/>
      <c r="DB19" s="1138"/>
      <c r="DC19" s="1138"/>
      <c r="DD19" s="1138"/>
      <c r="DE19" s="1138"/>
      <c r="DF19" s="1138"/>
      <c r="DG19" s="1138"/>
      <c r="DH19" s="1138"/>
      <c r="DI19" s="1138"/>
      <c r="DJ19" s="1138"/>
      <c r="DK19" s="1138"/>
      <c r="DL19" s="1138"/>
      <c r="DM19" s="1138"/>
      <c r="DN19" s="1138"/>
      <c r="DO19" s="1138"/>
      <c r="DP19" s="1138"/>
      <c r="DQ19" s="1138"/>
      <c r="DR19" s="1138"/>
      <c r="DS19" s="1138"/>
      <c r="DT19" s="1138"/>
      <c r="DU19" s="1138"/>
      <c r="DV19" s="1138"/>
      <c r="DW19" s="1138"/>
      <c r="DX19" s="1138"/>
      <c r="DY19" s="1138"/>
      <c r="DZ19" s="1138"/>
      <c r="EA19" s="1138"/>
      <c r="EB19" s="1138"/>
      <c r="EC19" s="1138"/>
      <c r="ED19" s="1138"/>
      <c r="EE19" s="1138"/>
      <c r="EF19" s="1138"/>
      <c r="EG19" s="1138"/>
      <c r="EH19" s="1138"/>
      <c r="EI19" s="1138"/>
      <c r="EJ19" s="1138"/>
      <c r="EK19" s="1138"/>
      <c r="EL19" s="1138"/>
      <c r="EM19" s="1138"/>
      <c r="EN19" s="1138"/>
      <c r="EO19" s="1138"/>
      <c r="EP19" s="1138"/>
      <c r="EQ19" s="1138"/>
      <c r="ER19" s="1138"/>
      <c r="ES19" s="1138"/>
      <c r="ET19" s="1138"/>
      <c r="EU19" s="1138"/>
      <c r="EV19" s="1138"/>
      <c r="EW19" s="1138"/>
      <c r="EX19" s="1138"/>
      <c r="EY19" s="1138"/>
      <c r="EZ19" s="1138"/>
      <c r="FA19" s="1138"/>
      <c r="FB19" s="1138"/>
      <c r="FC19" s="1138"/>
      <c r="FD19" s="1138"/>
      <c r="FE19" s="1138"/>
      <c r="FF19" s="1138"/>
      <c r="FG19" s="1138"/>
      <c r="FH19" s="1138"/>
      <c r="FI19" s="1138"/>
      <c r="FJ19" s="1138"/>
      <c r="FK19" s="1138"/>
      <c r="FL19" s="1138"/>
      <c r="FM19" s="1138"/>
      <c r="FN19" s="1138"/>
      <c r="FO19" s="1138"/>
      <c r="FP19" s="1138"/>
      <c r="FQ19" s="1138"/>
      <c r="FR19" s="1138"/>
      <c r="FS19" s="1138"/>
      <c r="FT19" s="1138"/>
      <c r="FU19" s="1138"/>
      <c r="FV19" s="1138"/>
      <c r="FW19" s="1138"/>
      <c r="FX19" s="1138"/>
      <c r="FY19" s="1138"/>
      <c r="FZ19" s="1138"/>
      <c r="GA19" s="1138"/>
      <c r="GB19" s="1138"/>
      <c r="GC19" s="1138"/>
      <c r="GD19" s="1138"/>
      <c r="GE19" s="1138"/>
      <c r="GF19" s="1138"/>
      <c r="GG19" s="1138"/>
      <c r="GH19" s="1138"/>
      <c r="GI19" s="1138"/>
      <c r="GJ19" s="1138"/>
      <c r="GK19" s="1138"/>
      <c r="GL19" s="1138"/>
      <c r="GM19" s="1138"/>
      <c r="GN19" s="1138"/>
      <c r="GO19" s="1138"/>
      <c r="GP19" s="1138"/>
      <c r="GQ19" s="1138"/>
      <c r="GR19" s="1138"/>
      <c r="GS19" s="1138"/>
      <c r="GT19" s="1138"/>
      <c r="GU19" s="1138"/>
      <c r="GV19" s="1138"/>
      <c r="GW19" s="1138"/>
      <c r="GX19" s="1138"/>
      <c r="GY19" s="1138"/>
      <c r="GZ19" s="1138"/>
      <c r="HA19" s="1138"/>
      <c r="HB19" s="1138"/>
      <c r="HC19" s="1138"/>
      <c r="HD19" s="1138"/>
      <c r="HE19" s="1138"/>
      <c r="HF19" s="1138"/>
      <c r="HG19" s="1138"/>
      <c r="HH19" s="1138"/>
      <c r="HI19" s="1138"/>
      <c r="HJ19" s="1138"/>
      <c r="HK19" s="1138"/>
      <c r="HL19" s="1138"/>
      <c r="HM19" s="1138"/>
      <c r="HN19" s="1138"/>
      <c r="HO19" s="1138"/>
      <c r="HP19" s="1138"/>
      <c r="HQ19" s="1138"/>
      <c r="HR19" s="1138"/>
      <c r="HS19" s="1138"/>
      <c r="HT19" s="1138"/>
      <c r="HU19" s="1138"/>
      <c r="HV19" s="1138"/>
      <c r="HW19" s="1138"/>
      <c r="HX19" s="1138"/>
      <c r="HY19" s="1138"/>
      <c r="HZ19" s="1138"/>
      <c r="IA19" s="1138"/>
      <c r="IB19" s="1138"/>
      <c r="IC19" s="1138"/>
      <c r="ID19" s="1138"/>
      <c r="IE19" s="1138"/>
      <c r="IF19" s="1138"/>
      <c r="IG19" s="1138"/>
      <c r="IH19" s="1138"/>
      <c r="II19" s="1138"/>
      <c r="IJ19" s="1138"/>
      <c r="IK19" s="1138"/>
      <c r="IL19" s="1138"/>
      <c r="IM19" s="1138"/>
      <c r="IN19" s="1138"/>
      <c r="IO19" s="1138"/>
      <c r="IP19" s="1138"/>
    </row>
    <row r="20" spans="1:250" s="1169" customFormat="1" ht="27" customHeight="1">
      <c r="A20" s="1205" t="s">
        <v>1076</v>
      </c>
      <c r="B20" s="1206">
        <f t="shared" si="1"/>
        <v>59</v>
      </c>
      <c r="C20" s="1200">
        <v>33</v>
      </c>
      <c r="D20" s="1200">
        <v>26</v>
      </c>
      <c r="E20" s="1207">
        <v>0</v>
      </c>
      <c r="F20" s="1200">
        <v>59</v>
      </c>
      <c r="G20" s="1207">
        <v>0</v>
      </c>
      <c r="H20" s="1207">
        <v>0</v>
      </c>
      <c r="I20" s="1207">
        <v>0</v>
      </c>
      <c r="J20" s="1199">
        <v>12</v>
      </c>
      <c r="K20" s="1199">
        <v>47</v>
      </c>
      <c r="L20" s="1199">
        <v>12</v>
      </c>
      <c r="M20" s="1199">
        <v>8</v>
      </c>
      <c r="N20" s="1199">
        <v>10</v>
      </c>
      <c r="O20" s="1199">
        <v>9</v>
      </c>
      <c r="P20" s="1199">
        <v>12</v>
      </c>
      <c r="Q20" s="1199">
        <v>8</v>
      </c>
      <c r="R20" s="1208" t="s">
        <v>1077</v>
      </c>
      <c r="S20" s="1138"/>
      <c r="T20" s="1138"/>
      <c r="U20" s="1201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8"/>
      <c r="AO20" s="1138"/>
      <c r="AP20" s="1138"/>
      <c r="AQ20" s="1138"/>
      <c r="AR20" s="1138"/>
      <c r="AS20" s="1138"/>
      <c r="AT20" s="1138"/>
      <c r="AU20" s="1138"/>
      <c r="AV20" s="1138"/>
      <c r="AW20" s="1138"/>
      <c r="AX20" s="1138"/>
      <c r="AY20" s="1138"/>
      <c r="AZ20" s="1138"/>
      <c r="BA20" s="1138"/>
      <c r="BB20" s="1138"/>
      <c r="BC20" s="1138"/>
      <c r="BD20" s="1138"/>
      <c r="BE20" s="1138"/>
      <c r="BF20" s="1138"/>
      <c r="BG20" s="1138"/>
      <c r="BH20" s="1138"/>
      <c r="BI20" s="1138"/>
      <c r="BJ20" s="1138"/>
      <c r="BK20" s="1138"/>
      <c r="BL20" s="1138"/>
      <c r="BM20" s="1138"/>
      <c r="BN20" s="1138"/>
      <c r="BO20" s="1138"/>
      <c r="BP20" s="1138"/>
      <c r="BQ20" s="1138"/>
      <c r="BR20" s="1138"/>
      <c r="BS20" s="1138"/>
      <c r="BT20" s="1138"/>
      <c r="BU20" s="1138"/>
      <c r="BV20" s="1138"/>
      <c r="BW20" s="1138"/>
      <c r="BX20" s="1138"/>
      <c r="BY20" s="1138"/>
      <c r="BZ20" s="1138"/>
      <c r="CA20" s="1138"/>
      <c r="CB20" s="1138"/>
      <c r="CC20" s="1138"/>
      <c r="CD20" s="1138"/>
      <c r="CE20" s="1138"/>
      <c r="CF20" s="1138"/>
      <c r="CG20" s="1138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/>
      <c r="CS20" s="1138"/>
      <c r="CT20" s="1138"/>
      <c r="CU20" s="1138"/>
      <c r="CV20" s="1138"/>
      <c r="CW20" s="1138"/>
      <c r="CX20" s="1138"/>
      <c r="CY20" s="1138"/>
      <c r="CZ20" s="1138"/>
      <c r="DA20" s="1138"/>
      <c r="DB20" s="1138"/>
      <c r="DC20" s="1138"/>
      <c r="DD20" s="1138"/>
      <c r="DE20" s="1138"/>
      <c r="DF20" s="1138"/>
      <c r="DG20" s="1138"/>
      <c r="DH20" s="1138"/>
      <c r="DI20" s="1138"/>
      <c r="DJ20" s="1138"/>
      <c r="DK20" s="1138"/>
      <c r="DL20" s="1138"/>
      <c r="DM20" s="1138"/>
      <c r="DN20" s="1138"/>
      <c r="DO20" s="1138"/>
      <c r="DP20" s="1138"/>
      <c r="DQ20" s="1138"/>
      <c r="DR20" s="1138"/>
      <c r="DS20" s="1138"/>
      <c r="DT20" s="1138"/>
      <c r="DU20" s="1138"/>
      <c r="DV20" s="1138"/>
      <c r="DW20" s="1138"/>
      <c r="DX20" s="1138"/>
      <c r="DY20" s="1138"/>
      <c r="DZ20" s="1138"/>
      <c r="EA20" s="1138"/>
      <c r="EB20" s="1138"/>
      <c r="EC20" s="1138"/>
      <c r="ED20" s="1138"/>
      <c r="EE20" s="1138"/>
      <c r="EF20" s="1138"/>
      <c r="EG20" s="1138"/>
      <c r="EH20" s="1138"/>
      <c r="EI20" s="1138"/>
      <c r="EJ20" s="1138"/>
      <c r="EK20" s="1138"/>
      <c r="EL20" s="1138"/>
      <c r="EM20" s="1138"/>
      <c r="EN20" s="1138"/>
      <c r="EO20" s="1138"/>
      <c r="EP20" s="1138"/>
      <c r="EQ20" s="1138"/>
      <c r="ER20" s="1138"/>
      <c r="ES20" s="1138"/>
      <c r="ET20" s="1138"/>
      <c r="EU20" s="1138"/>
      <c r="EV20" s="1138"/>
      <c r="EW20" s="1138"/>
      <c r="EX20" s="1138"/>
      <c r="EY20" s="1138"/>
      <c r="EZ20" s="1138"/>
      <c r="FA20" s="1138"/>
      <c r="FB20" s="1138"/>
      <c r="FC20" s="1138"/>
      <c r="FD20" s="1138"/>
      <c r="FE20" s="1138"/>
      <c r="FF20" s="1138"/>
      <c r="FG20" s="1138"/>
      <c r="FH20" s="1138"/>
      <c r="FI20" s="1138"/>
      <c r="FJ20" s="1138"/>
      <c r="FK20" s="1138"/>
      <c r="FL20" s="1138"/>
      <c r="FM20" s="1138"/>
      <c r="FN20" s="1138"/>
      <c r="FO20" s="1138"/>
      <c r="FP20" s="1138"/>
      <c r="FQ20" s="1138"/>
      <c r="FR20" s="1138"/>
      <c r="FS20" s="1138"/>
      <c r="FT20" s="1138"/>
      <c r="FU20" s="1138"/>
      <c r="FV20" s="1138"/>
      <c r="FW20" s="1138"/>
      <c r="FX20" s="1138"/>
      <c r="FY20" s="1138"/>
      <c r="FZ20" s="1138"/>
      <c r="GA20" s="1138"/>
      <c r="GB20" s="1138"/>
      <c r="GC20" s="1138"/>
      <c r="GD20" s="1138"/>
      <c r="GE20" s="1138"/>
      <c r="GF20" s="1138"/>
      <c r="GG20" s="1138"/>
      <c r="GH20" s="1138"/>
      <c r="GI20" s="1138"/>
      <c r="GJ20" s="1138"/>
      <c r="GK20" s="1138"/>
      <c r="GL20" s="1138"/>
      <c r="GM20" s="1138"/>
      <c r="GN20" s="1138"/>
      <c r="GO20" s="1138"/>
      <c r="GP20" s="1138"/>
      <c r="GQ20" s="1138"/>
      <c r="GR20" s="1138"/>
      <c r="GS20" s="1138"/>
      <c r="GT20" s="1138"/>
      <c r="GU20" s="1138"/>
      <c r="GV20" s="1138"/>
      <c r="GW20" s="1138"/>
      <c r="GX20" s="1138"/>
      <c r="GY20" s="1138"/>
      <c r="GZ20" s="1138"/>
      <c r="HA20" s="1138"/>
      <c r="HB20" s="1138"/>
      <c r="HC20" s="1138"/>
      <c r="HD20" s="1138"/>
      <c r="HE20" s="1138"/>
      <c r="HF20" s="1138"/>
      <c r="HG20" s="1138"/>
      <c r="HH20" s="1138"/>
      <c r="HI20" s="1138"/>
      <c r="HJ20" s="1138"/>
      <c r="HK20" s="1138"/>
      <c r="HL20" s="1138"/>
      <c r="HM20" s="1138"/>
      <c r="HN20" s="1138"/>
      <c r="HO20" s="1138"/>
      <c r="HP20" s="1138"/>
      <c r="HQ20" s="1138"/>
      <c r="HR20" s="1138"/>
      <c r="HS20" s="1138"/>
      <c r="HT20" s="1138"/>
      <c r="HU20" s="1138"/>
      <c r="HV20" s="1138"/>
      <c r="HW20" s="1138"/>
      <c r="HX20" s="1138"/>
      <c r="HY20" s="1138"/>
      <c r="HZ20" s="1138"/>
      <c r="IA20" s="1138"/>
      <c r="IB20" s="1138"/>
      <c r="IC20" s="1138"/>
      <c r="ID20" s="1138"/>
      <c r="IE20" s="1138"/>
      <c r="IF20" s="1138"/>
      <c r="IG20" s="1138"/>
      <c r="IH20" s="1138"/>
      <c r="II20" s="1138"/>
      <c r="IJ20" s="1138"/>
      <c r="IK20" s="1138"/>
      <c r="IL20" s="1138"/>
      <c r="IM20" s="1138"/>
      <c r="IN20" s="1138"/>
      <c r="IO20" s="1138"/>
      <c r="IP20" s="1138"/>
    </row>
    <row r="21" spans="1:250" s="1169" customFormat="1" ht="27" customHeight="1">
      <c r="A21" s="1205" t="s">
        <v>1078</v>
      </c>
      <c r="B21" s="1206">
        <f t="shared" si="1"/>
        <v>51</v>
      </c>
      <c r="C21" s="1200">
        <v>28</v>
      </c>
      <c r="D21" s="1200">
        <v>23</v>
      </c>
      <c r="E21" s="1207">
        <v>0</v>
      </c>
      <c r="F21" s="1200">
        <v>51</v>
      </c>
      <c r="G21" s="1207">
        <v>0</v>
      </c>
      <c r="H21" s="1207">
        <v>0</v>
      </c>
      <c r="I21" s="1207">
        <v>0</v>
      </c>
      <c r="J21" s="1199">
        <v>5</v>
      </c>
      <c r="K21" s="1199">
        <v>46</v>
      </c>
      <c r="L21" s="1199">
        <v>4</v>
      </c>
      <c r="M21" s="1199">
        <v>3</v>
      </c>
      <c r="N21" s="1199">
        <v>2</v>
      </c>
      <c r="O21" s="1199">
        <v>7</v>
      </c>
      <c r="P21" s="1199">
        <v>15</v>
      </c>
      <c r="Q21" s="1199">
        <v>20</v>
      </c>
      <c r="R21" s="1208" t="s">
        <v>1079</v>
      </c>
      <c r="S21" s="1138"/>
      <c r="T21" s="1138"/>
      <c r="U21" s="1201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138"/>
      <c r="BB21" s="1138"/>
      <c r="BC21" s="1138"/>
      <c r="BD21" s="1138"/>
      <c r="BE21" s="1138"/>
      <c r="BF21" s="1138"/>
      <c r="BG21" s="1138"/>
      <c r="BH21" s="1138"/>
      <c r="BI21" s="1138"/>
      <c r="BJ21" s="1138"/>
      <c r="BK21" s="1138"/>
      <c r="BL21" s="1138"/>
      <c r="BM21" s="1138"/>
      <c r="BN21" s="1138"/>
      <c r="BO21" s="1138"/>
      <c r="BP21" s="1138"/>
      <c r="BQ21" s="1138"/>
      <c r="BR21" s="1138"/>
      <c r="BS21" s="1138"/>
      <c r="BT21" s="1138"/>
      <c r="BU21" s="1138"/>
      <c r="BV21" s="1138"/>
      <c r="BW21" s="1138"/>
      <c r="BX21" s="1138"/>
      <c r="BY21" s="1138"/>
      <c r="BZ21" s="1138"/>
      <c r="CA21" s="1138"/>
      <c r="CB21" s="1138"/>
      <c r="CC21" s="1138"/>
      <c r="CD21" s="1138"/>
      <c r="CE21" s="1138"/>
      <c r="CF21" s="1138"/>
      <c r="CG21" s="1138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38"/>
      <c r="DB21" s="1138"/>
      <c r="DC21" s="1138"/>
      <c r="DD21" s="1138"/>
      <c r="DE21" s="1138"/>
      <c r="DF21" s="1138"/>
      <c r="DG21" s="1138"/>
      <c r="DH21" s="1138"/>
      <c r="DI21" s="1138"/>
      <c r="DJ21" s="1138"/>
      <c r="DK21" s="1138"/>
      <c r="DL21" s="1138"/>
      <c r="DM21" s="1138"/>
      <c r="DN21" s="1138"/>
      <c r="DO21" s="1138"/>
      <c r="DP21" s="1138"/>
      <c r="DQ21" s="1138"/>
      <c r="DR21" s="1138"/>
      <c r="DS21" s="1138"/>
      <c r="DT21" s="1138"/>
      <c r="DU21" s="1138"/>
      <c r="DV21" s="1138"/>
      <c r="DW21" s="1138"/>
      <c r="DX21" s="1138"/>
      <c r="DY21" s="1138"/>
      <c r="DZ21" s="1138"/>
      <c r="EA21" s="1138"/>
      <c r="EB21" s="1138"/>
      <c r="EC21" s="1138"/>
      <c r="ED21" s="1138"/>
      <c r="EE21" s="1138"/>
      <c r="EF21" s="1138"/>
      <c r="EG21" s="1138"/>
      <c r="EH21" s="1138"/>
      <c r="EI21" s="1138"/>
      <c r="EJ21" s="1138"/>
      <c r="EK21" s="1138"/>
      <c r="EL21" s="1138"/>
      <c r="EM21" s="1138"/>
      <c r="EN21" s="1138"/>
      <c r="EO21" s="1138"/>
      <c r="EP21" s="1138"/>
      <c r="EQ21" s="1138"/>
      <c r="ER21" s="1138"/>
      <c r="ES21" s="1138"/>
      <c r="ET21" s="1138"/>
      <c r="EU21" s="1138"/>
      <c r="EV21" s="1138"/>
      <c r="EW21" s="1138"/>
      <c r="EX21" s="1138"/>
      <c r="EY21" s="1138"/>
      <c r="EZ21" s="1138"/>
      <c r="FA21" s="1138"/>
      <c r="FB21" s="1138"/>
      <c r="FC21" s="1138"/>
      <c r="FD21" s="1138"/>
      <c r="FE21" s="1138"/>
      <c r="FF21" s="1138"/>
      <c r="FG21" s="1138"/>
      <c r="FH21" s="1138"/>
      <c r="FI21" s="1138"/>
      <c r="FJ21" s="1138"/>
      <c r="FK21" s="1138"/>
      <c r="FL21" s="1138"/>
      <c r="FM21" s="1138"/>
      <c r="FN21" s="1138"/>
      <c r="FO21" s="1138"/>
      <c r="FP21" s="1138"/>
      <c r="FQ21" s="1138"/>
      <c r="FR21" s="1138"/>
      <c r="FS21" s="1138"/>
      <c r="FT21" s="1138"/>
      <c r="FU21" s="1138"/>
      <c r="FV21" s="1138"/>
      <c r="FW21" s="1138"/>
      <c r="FX21" s="1138"/>
      <c r="FY21" s="1138"/>
      <c r="FZ21" s="1138"/>
      <c r="GA21" s="1138"/>
      <c r="GB21" s="1138"/>
      <c r="GC21" s="1138"/>
      <c r="GD21" s="1138"/>
      <c r="GE21" s="1138"/>
      <c r="GF21" s="1138"/>
      <c r="GG21" s="1138"/>
      <c r="GH21" s="1138"/>
      <c r="GI21" s="1138"/>
      <c r="GJ21" s="1138"/>
      <c r="GK21" s="1138"/>
      <c r="GL21" s="1138"/>
      <c r="GM21" s="1138"/>
      <c r="GN21" s="1138"/>
      <c r="GO21" s="1138"/>
      <c r="GP21" s="1138"/>
      <c r="GQ21" s="1138"/>
      <c r="GR21" s="1138"/>
      <c r="GS21" s="1138"/>
      <c r="GT21" s="1138"/>
      <c r="GU21" s="1138"/>
      <c r="GV21" s="1138"/>
      <c r="GW21" s="1138"/>
      <c r="GX21" s="1138"/>
      <c r="GY21" s="1138"/>
      <c r="GZ21" s="1138"/>
      <c r="HA21" s="1138"/>
      <c r="HB21" s="1138"/>
      <c r="HC21" s="1138"/>
      <c r="HD21" s="1138"/>
      <c r="HE21" s="1138"/>
      <c r="HF21" s="1138"/>
      <c r="HG21" s="1138"/>
      <c r="HH21" s="1138"/>
      <c r="HI21" s="1138"/>
      <c r="HJ21" s="1138"/>
      <c r="HK21" s="1138"/>
      <c r="HL21" s="1138"/>
      <c r="HM21" s="1138"/>
      <c r="HN21" s="1138"/>
      <c r="HO21" s="1138"/>
      <c r="HP21" s="1138"/>
      <c r="HQ21" s="1138"/>
      <c r="HR21" s="1138"/>
      <c r="HS21" s="1138"/>
      <c r="HT21" s="1138"/>
      <c r="HU21" s="1138"/>
      <c r="HV21" s="1138"/>
      <c r="HW21" s="1138"/>
      <c r="HX21" s="1138"/>
      <c r="HY21" s="1138"/>
      <c r="HZ21" s="1138"/>
      <c r="IA21" s="1138"/>
      <c r="IB21" s="1138"/>
      <c r="IC21" s="1138"/>
      <c r="ID21" s="1138"/>
      <c r="IE21" s="1138"/>
      <c r="IF21" s="1138"/>
      <c r="IG21" s="1138"/>
      <c r="IH21" s="1138"/>
      <c r="II21" s="1138"/>
      <c r="IJ21" s="1138"/>
      <c r="IK21" s="1138"/>
      <c r="IL21" s="1138"/>
      <c r="IM21" s="1138"/>
      <c r="IN21" s="1138"/>
      <c r="IO21" s="1138"/>
      <c r="IP21" s="1138"/>
    </row>
    <row r="22" spans="1:250" s="1169" customFormat="1" ht="27" customHeight="1">
      <c r="A22" s="1205" t="s">
        <v>1080</v>
      </c>
      <c r="B22" s="1206">
        <f t="shared" si="1"/>
        <v>49</v>
      </c>
      <c r="C22" s="1200">
        <v>28</v>
      </c>
      <c r="D22" s="1200">
        <v>21</v>
      </c>
      <c r="E22" s="1207">
        <v>0</v>
      </c>
      <c r="F22" s="1200">
        <v>49</v>
      </c>
      <c r="G22" s="1207">
        <v>0</v>
      </c>
      <c r="H22" s="1207">
        <v>0</v>
      </c>
      <c r="I22" s="1200">
        <v>1</v>
      </c>
      <c r="J22" s="1199">
        <v>6</v>
      </c>
      <c r="K22" s="1199">
        <v>42</v>
      </c>
      <c r="L22" s="1199">
        <v>7</v>
      </c>
      <c r="M22" s="1199">
        <v>3</v>
      </c>
      <c r="N22" s="1199">
        <v>3</v>
      </c>
      <c r="O22" s="1199">
        <v>7</v>
      </c>
      <c r="P22" s="1199">
        <v>15</v>
      </c>
      <c r="Q22" s="1199">
        <v>14</v>
      </c>
      <c r="R22" s="1208" t="s">
        <v>1081</v>
      </c>
      <c r="S22" s="1138"/>
      <c r="T22" s="1138"/>
      <c r="U22" s="1201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138"/>
      <c r="BB22" s="1138"/>
      <c r="BC22" s="1138"/>
      <c r="BD22" s="1138"/>
      <c r="BE22" s="1138"/>
      <c r="BF22" s="1138"/>
      <c r="BG22" s="1138"/>
      <c r="BH22" s="1138"/>
      <c r="BI22" s="1138"/>
      <c r="BJ22" s="1138"/>
      <c r="BK22" s="1138"/>
      <c r="BL22" s="1138"/>
      <c r="BM22" s="1138"/>
      <c r="BN22" s="1138"/>
      <c r="BO22" s="1138"/>
      <c r="BP22" s="1138"/>
      <c r="BQ22" s="1138"/>
      <c r="BR22" s="1138"/>
      <c r="BS22" s="1138"/>
      <c r="BT22" s="1138"/>
      <c r="BU22" s="1138"/>
      <c r="BV22" s="1138"/>
      <c r="BW22" s="1138"/>
      <c r="BX22" s="1138"/>
      <c r="BY22" s="1138"/>
      <c r="BZ22" s="1138"/>
      <c r="CA22" s="1138"/>
      <c r="CB22" s="1138"/>
      <c r="CC22" s="1138"/>
      <c r="CD22" s="1138"/>
      <c r="CE22" s="1138"/>
      <c r="CF22" s="1138"/>
      <c r="CG22" s="1138"/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/>
      <c r="CS22" s="1138"/>
      <c r="CT22" s="1138"/>
      <c r="CU22" s="1138"/>
      <c r="CV22" s="1138"/>
      <c r="CW22" s="1138"/>
      <c r="CX22" s="1138"/>
      <c r="CY22" s="1138"/>
      <c r="CZ22" s="1138"/>
      <c r="DA22" s="1138"/>
      <c r="DB22" s="1138"/>
      <c r="DC22" s="1138"/>
      <c r="DD22" s="1138"/>
      <c r="DE22" s="1138"/>
      <c r="DF22" s="1138"/>
      <c r="DG22" s="1138"/>
      <c r="DH22" s="1138"/>
      <c r="DI22" s="1138"/>
      <c r="DJ22" s="1138"/>
      <c r="DK22" s="1138"/>
      <c r="DL22" s="1138"/>
      <c r="DM22" s="1138"/>
      <c r="DN22" s="1138"/>
      <c r="DO22" s="1138"/>
      <c r="DP22" s="1138"/>
      <c r="DQ22" s="1138"/>
      <c r="DR22" s="1138"/>
      <c r="DS22" s="1138"/>
      <c r="DT22" s="1138"/>
      <c r="DU22" s="1138"/>
      <c r="DV22" s="1138"/>
      <c r="DW22" s="1138"/>
      <c r="DX22" s="1138"/>
      <c r="DY22" s="1138"/>
      <c r="DZ22" s="1138"/>
      <c r="EA22" s="1138"/>
      <c r="EB22" s="1138"/>
      <c r="EC22" s="1138"/>
      <c r="ED22" s="1138"/>
      <c r="EE22" s="1138"/>
      <c r="EF22" s="1138"/>
      <c r="EG22" s="1138"/>
      <c r="EH22" s="1138"/>
      <c r="EI22" s="1138"/>
      <c r="EJ22" s="1138"/>
      <c r="EK22" s="1138"/>
      <c r="EL22" s="1138"/>
      <c r="EM22" s="1138"/>
      <c r="EN22" s="1138"/>
      <c r="EO22" s="1138"/>
      <c r="EP22" s="1138"/>
      <c r="EQ22" s="1138"/>
      <c r="ER22" s="1138"/>
      <c r="ES22" s="1138"/>
      <c r="ET22" s="1138"/>
      <c r="EU22" s="1138"/>
      <c r="EV22" s="1138"/>
      <c r="EW22" s="1138"/>
      <c r="EX22" s="1138"/>
      <c r="EY22" s="1138"/>
      <c r="EZ22" s="1138"/>
      <c r="FA22" s="1138"/>
      <c r="FB22" s="1138"/>
      <c r="FC22" s="1138"/>
      <c r="FD22" s="1138"/>
      <c r="FE22" s="1138"/>
      <c r="FF22" s="1138"/>
      <c r="FG22" s="1138"/>
      <c r="FH22" s="1138"/>
      <c r="FI22" s="1138"/>
      <c r="FJ22" s="1138"/>
      <c r="FK22" s="1138"/>
      <c r="FL22" s="1138"/>
      <c r="FM22" s="1138"/>
      <c r="FN22" s="1138"/>
      <c r="FO22" s="1138"/>
      <c r="FP22" s="1138"/>
      <c r="FQ22" s="1138"/>
      <c r="FR22" s="1138"/>
      <c r="FS22" s="1138"/>
      <c r="FT22" s="1138"/>
      <c r="FU22" s="1138"/>
      <c r="FV22" s="1138"/>
      <c r="FW22" s="1138"/>
      <c r="FX22" s="1138"/>
      <c r="FY22" s="1138"/>
      <c r="FZ22" s="1138"/>
      <c r="GA22" s="1138"/>
      <c r="GB22" s="1138"/>
      <c r="GC22" s="1138"/>
      <c r="GD22" s="1138"/>
      <c r="GE22" s="1138"/>
      <c r="GF22" s="1138"/>
      <c r="GG22" s="1138"/>
      <c r="GH22" s="1138"/>
      <c r="GI22" s="1138"/>
      <c r="GJ22" s="1138"/>
      <c r="GK22" s="1138"/>
      <c r="GL22" s="1138"/>
      <c r="GM22" s="1138"/>
      <c r="GN22" s="1138"/>
      <c r="GO22" s="1138"/>
      <c r="GP22" s="1138"/>
      <c r="GQ22" s="1138"/>
      <c r="GR22" s="1138"/>
      <c r="GS22" s="1138"/>
      <c r="GT22" s="1138"/>
      <c r="GU22" s="1138"/>
      <c r="GV22" s="1138"/>
      <c r="GW22" s="1138"/>
      <c r="GX22" s="1138"/>
      <c r="GY22" s="1138"/>
      <c r="GZ22" s="1138"/>
      <c r="HA22" s="1138"/>
      <c r="HB22" s="1138"/>
      <c r="HC22" s="1138"/>
      <c r="HD22" s="1138"/>
      <c r="HE22" s="1138"/>
      <c r="HF22" s="1138"/>
      <c r="HG22" s="1138"/>
      <c r="HH22" s="1138"/>
      <c r="HI22" s="1138"/>
      <c r="HJ22" s="1138"/>
      <c r="HK22" s="1138"/>
      <c r="HL22" s="1138"/>
      <c r="HM22" s="1138"/>
      <c r="HN22" s="1138"/>
      <c r="HO22" s="1138"/>
      <c r="HP22" s="1138"/>
      <c r="HQ22" s="1138"/>
      <c r="HR22" s="1138"/>
      <c r="HS22" s="1138"/>
      <c r="HT22" s="1138"/>
      <c r="HU22" s="1138"/>
      <c r="HV22" s="1138"/>
      <c r="HW22" s="1138"/>
      <c r="HX22" s="1138"/>
      <c r="HY22" s="1138"/>
      <c r="HZ22" s="1138"/>
      <c r="IA22" s="1138"/>
      <c r="IB22" s="1138"/>
      <c r="IC22" s="1138"/>
      <c r="ID22" s="1138"/>
      <c r="IE22" s="1138"/>
      <c r="IF22" s="1138"/>
      <c r="IG22" s="1138"/>
      <c r="IH22" s="1138"/>
      <c r="II22" s="1138"/>
      <c r="IJ22" s="1138"/>
      <c r="IK22" s="1138"/>
      <c r="IL22" s="1138"/>
      <c r="IM22" s="1138"/>
      <c r="IN22" s="1138"/>
      <c r="IO22" s="1138"/>
      <c r="IP22" s="1138"/>
    </row>
    <row r="23" spans="1:250" s="1169" customFormat="1" ht="27" customHeight="1">
      <c r="A23" s="1205" t="s">
        <v>1082</v>
      </c>
      <c r="B23" s="1206">
        <f t="shared" si="1"/>
        <v>58</v>
      </c>
      <c r="C23" s="1200">
        <v>28</v>
      </c>
      <c r="D23" s="1200">
        <v>30</v>
      </c>
      <c r="E23" s="1207">
        <v>0</v>
      </c>
      <c r="F23" s="1200">
        <v>58</v>
      </c>
      <c r="G23" s="1207">
        <v>0</v>
      </c>
      <c r="H23" s="1207">
        <v>0</v>
      </c>
      <c r="I23" s="1200">
        <v>1</v>
      </c>
      <c r="J23" s="1199">
        <v>5</v>
      </c>
      <c r="K23" s="1199">
        <v>52</v>
      </c>
      <c r="L23" s="1199">
        <v>6</v>
      </c>
      <c r="M23" s="1199">
        <v>1</v>
      </c>
      <c r="N23" s="1199">
        <v>5</v>
      </c>
      <c r="O23" s="1199">
        <v>4</v>
      </c>
      <c r="P23" s="1199">
        <v>20</v>
      </c>
      <c r="Q23" s="1199">
        <v>22</v>
      </c>
      <c r="R23" s="1208" t="s">
        <v>1083</v>
      </c>
      <c r="S23" s="1138"/>
      <c r="T23" s="1138"/>
      <c r="U23" s="1201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8"/>
      <c r="AO23" s="1138"/>
      <c r="AP23" s="1138"/>
      <c r="AQ23" s="1138"/>
      <c r="AR23" s="1138"/>
      <c r="AS23" s="1138"/>
      <c r="AT23" s="1138"/>
      <c r="AU23" s="1138"/>
      <c r="AV23" s="1138"/>
      <c r="AW23" s="1138"/>
      <c r="AX23" s="1138"/>
      <c r="AY23" s="1138"/>
      <c r="AZ23" s="1138"/>
      <c r="BA23" s="1138"/>
      <c r="BB23" s="1138"/>
      <c r="BC23" s="1138"/>
      <c r="BD23" s="1138"/>
      <c r="BE23" s="1138"/>
      <c r="BF23" s="1138"/>
      <c r="BG23" s="1138"/>
      <c r="BH23" s="1138"/>
      <c r="BI23" s="1138"/>
      <c r="BJ23" s="1138"/>
      <c r="BK23" s="1138"/>
      <c r="BL23" s="1138"/>
      <c r="BM23" s="1138"/>
      <c r="BN23" s="1138"/>
      <c r="BO23" s="1138"/>
      <c r="BP23" s="1138"/>
      <c r="BQ23" s="1138"/>
      <c r="BR23" s="1138"/>
      <c r="BS23" s="1138"/>
      <c r="BT23" s="1138"/>
      <c r="BU23" s="1138"/>
      <c r="BV23" s="1138"/>
      <c r="BW23" s="1138"/>
      <c r="BX23" s="1138"/>
      <c r="BY23" s="1138"/>
      <c r="BZ23" s="1138"/>
      <c r="CA23" s="1138"/>
      <c r="CB23" s="1138"/>
      <c r="CC23" s="1138"/>
      <c r="CD23" s="1138"/>
      <c r="CE23" s="1138"/>
      <c r="CF23" s="1138"/>
      <c r="CG23" s="1138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/>
      <c r="CS23" s="1138"/>
      <c r="CT23" s="1138"/>
      <c r="CU23" s="1138"/>
      <c r="CV23" s="1138"/>
      <c r="CW23" s="1138"/>
      <c r="CX23" s="1138"/>
      <c r="CY23" s="1138"/>
      <c r="CZ23" s="1138"/>
      <c r="DA23" s="1138"/>
      <c r="DB23" s="1138"/>
      <c r="DC23" s="1138"/>
      <c r="DD23" s="1138"/>
      <c r="DE23" s="1138"/>
      <c r="DF23" s="1138"/>
      <c r="DG23" s="1138"/>
      <c r="DH23" s="1138"/>
      <c r="DI23" s="1138"/>
      <c r="DJ23" s="1138"/>
      <c r="DK23" s="1138"/>
      <c r="DL23" s="1138"/>
      <c r="DM23" s="1138"/>
      <c r="DN23" s="1138"/>
      <c r="DO23" s="1138"/>
      <c r="DP23" s="1138"/>
      <c r="DQ23" s="1138"/>
      <c r="DR23" s="1138"/>
      <c r="DS23" s="1138"/>
      <c r="DT23" s="1138"/>
      <c r="DU23" s="1138"/>
      <c r="DV23" s="1138"/>
      <c r="DW23" s="1138"/>
      <c r="DX23" s="1138"/>
      <c r="DY23" s="1138"/>
      <c r="DZ23" s="1138"/>
      <c r="EA23" s="1138"/>
      <c r="EB23" s="1138"/>
      <c r="EC23" s="1138"/>
      <c r="ED23" s="1138"/>
      <c r="EE23" s="1138"/>
      <c r="EF23" s="1138"/>
      <c r="EG23" s="1138"/>
      <c r="EH23" s="1138"/>
      <c r="EI23" s="1138"/>
      <c r="EJ23" s="1138"/>
      <c r="EK23" s="1138"/>
      <c r="EL23" s="1138"/>
      <c r="EM23" s="1138"/>
      <c r="EN23" s="1138"/>
      <c r="EO23" s="1138"/>
      <c r="EP23" s="1138"/>
      <c r="EQ23" s="1138"/>
      <c r="ER23" s="1138"/>
      <c r="ES23" s="1138"/>
      <c r="ET23" s="1138"/>
      <c r="EU23" s="1138"/>
      <c r="EV23" s="1138"/>
      <c r="EW23" s="1138"/>
      <c r="EX23" s="1138"/>
      <c r="EY23" s="1138"/>
      <c r="EZ23" s="1138"/>
      <c r="FA23" s="1138"/>
      <c r="FB23" s="1138"/>
      <c r="FC23" s="1138"/>
      <c r="FD23" s="1138"/>
      <c r="FE23" s="1138"/>
      <c r="FF23" s="1138"/>
      <c r="FG23" s="1138"/>
      <c r="FH23" s="1138"/>
      <c r="FI23" s="1138"/>
      <c r="FJ23" s="1138"/>
      <c r="FK23" s="1138"/>
      <c r="FL23" s="1138"/>
      <c r="FM23" s="1138"/>
      <c r="FN23" s="1138"/>
      <c r="FO23" s="1138"/>
      <c r="FP23" s="1138"/>
      <c r="FQ23" s="1138"/>
      <c r="FR23" s="1138"/>
      <c r="FS23" s="1138"/>
      <c r="FT23" s="1138"/>
      <c r="FU23" s="1138"/>
      <c r="FV23" s="1138"/>
      <c r="FW23" s="1138"/>
      <c r="FX23" s="1138"/>
      <c r="FY23" s="1138"/>
      <c r="FZ23" s="1138"/>
      <c r="GA23" s="1138"/>
      <c r="GB23" s="1138"/>
      <c r="GC23" s="1138"/>
      <c r="GD23" s="1138"/>
      <c r="GE23" s="1138"/>
      <c r="GF23" s="1138"/>
      <c r="GG23" s="1138"/>
      <c r="GH23" s="1138"/>
      <c r="GI23" s="1138"/>
      <c r="GJ23" s="1138"/>
      <c r="GK23" s="1138"/>
      <c r="GL23" s="1138"/>
      <c r="GM23" s="1138"/>
      <c r="GN23" s="1138"/>
      <c r="GO23" s="1138"/>
      <c r="GP23" s="1138"/>
      <c r="GQ23" s="1138"/>
      <c r="GR23" s="1138"/>
      <c r="GS23" s="1138"/>
      <c r="GT23" s="1138"/>
      <c r="GU23" s="1138"/>
      <c r="GV23" s="1138"/>
      <c r="GW23" s="1138"/>
      <c r="GX23" s="1138"/>
      <c r="GY23" s="1138"/>
      <c r="GZ23" s="1138"/>
      <c r="HA23" s="1138"/>
      <c r="HB23" s="1138"/>
      <c r="HC23" s="1138"/>
      <c r="HD23" s="1138"/>
      <c r="HE23" s="1138"/>
      <c r="HF23" s="1138"/>
      <c r="HG23" s="1138"/>
      <c r="HH23" s="1138"/>
      <c r="HI23" s="1138"/>
      <c r="HJ23" s="1138"/>
      <c r="HK23" s="1138"/>
      <c r="HL23" s="1138"/>
      <c r="HM23" s="1138"/>
      <c r="HN23" s="1138"/>
      <c r="HO23" s="1138"/>
      <c r="HP23" s="1138"/>
      <c r="HQ23" s="1138"/>
      <c r="HR23" s="1138"/>
      <c r="HS23" s="1138"/>
      <c r="HT23" s="1138"/>
      <c r="HU23" s="1138"/>
      <c r="HV23" s="1138"/>
      <c r="HW23" s="1138"/>
      <c r="HX23" s="1138"/>
      <c r="HY23" s="1138"/>
      <c r="HZ23" s="1138"/>
      <c r="IA23" s="1138"/>
      <c r="IB23" s="1138"/>
      <c r="IC23" s="1138"/>
      <c r="ID23" s="1138"/>
      <c r="IE23" s="1138"/>
      <c r="IF23" s="1138"/>
      <c r="IG23" s="1138"/>
      <c r="IH23" s="1138"/>
      <c r="II23" s="1138"/>
      <c r="IJ23" s="1138"/>
      <c r="IK23" s="1138"/>
      <c r="IL23" s="1138"/>
      <c r="IM23" s="1138"/>
      <c r="IN23" s="1138"/>
      <c r="IO23" s="1138"/>
      <c r="IP23" s="1138"/>
    </row>
    <row r="24" spans="1:250" s="1169" customFormat="1" ht="27" customHeight="1">
      <c r="A24" s="1205" t="s">
        <v>1084</v>
      </c>
      <c r="B24" s="1206">
        <f t="shared" si="1"/>
        <v>39</v>
      </c>
      <c r="C24" s="1200">
        <v>24</v>
      </c>
      <c r="D24" s="1200">
        <v>15</v>
      </c>
      <c r="E24" s="1207">
        <v>0</v>
      </c>
      <c r="F24" s="1207">
        <v>39</v>
      </c>
      <c r="G24" s="1207">
        <v>0</v>
      </c>
      <c r="H24" s="1207">
        <v>0</v>
      </c>
      <c r="I24" s="1207">
        <v>0</v>
      </c>
      <c r="J24" s="1199">
        <v>5</v>
      </c>
      <c r="K24" s="1199">
        <v>34</v>
      </c>
      <c r="L24" s="1199">
        <v>8</v>
      </c>
      <c r="M24" s="1199">
        <v>8</v>
      </c>
      <c r="N24" s="1199">
        <v>2</v>
      </c>
      <c r="O24" s="1199">
        <v>3</v>
      </c>
      <c r="P24" s="1199">
        <v>7</v>
      </c>
      <c r="Q24" s="1199">
        <v>11</v>
      </c>
      <c r="R24" s="1208" t="s">
        <v>1085</v>
      </c>
      <c r="S24" s="1138"/>
      <c r="T24" s="1138"/>
      <c r="U24" s="1201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  <c r="BA24" s="1138"/>
      <c r="BB24" s="1138"/>
      <c r="BC24" s="1138"/>
      <c r="BD24" s="1138"/>
      <c r="BE24" s="1138"/>
      <c r="BF24" s="1138"/>
      <c r="BG24" s="1138"/>
      <c r="BH24" s="1138"/>
      <c r="BI24" s="1138"/>
      <c r="BJ24" s="1138"/>
      <c r="BK24" s="1138"/>
      <c r="BL24" s="1138"/>
      <c r="BM24" s="1138"/>
      <c r="BN24" s="1138"/>
      <c r="BO24" s="1138"/>
      <c r="BP24" s="1138"/>
      <c r="BQ24" s="1138"/>
      <c r="BR24" s="1138"/>
      <c r="BS24" s="1138"/>
      <c r="BT24" s="1138"/>
      <c r="BU24" s="1138"/>
      <c r="BV24" s="1138"/>
      <c r="BW24" s="1138"/>
      <c r="BX24" s="1138"/>
      <c r="BY24" s="1138"/>
      <c r="BZ24" s="1138"/>
      <c r="CA24" s="1138"/>
      <c r="CB24" s="1138"/>
      <c r="CC24" s="1138"/>
      <c r="CD24" s="1138"/>
      <c r="CE24" s="1138"/>
      <c r="CF24" s="1138"/>
      <c r="CG24" s="1138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38"/>
      <c r="DB24" s="1138"/>
      <c r="DC24" s="1138"/>
      <c r="DD24" s="1138"/>
      <c r="DE24" s="1138"/>
      <c r="DF24" s="1138"/>
      <c r="DG24" s="1138"/>
      <c r="DH24" s="1138"/>
      <c r="DI24" s="1138"/>
      <c r="DJ24" s="1138"/>
      <c r="DK24" s="1138"/>
      <c r="DL24" s="1138"/>
      <c r="DM24" s="1138"/>
      <c r="DN24" s="1138"/>
      <c r="DO24" s="1138"/>
      <c r="DP24" s="1138"/>
      <c r="DQ24" s="1138"/>
      <c r="DR24" s="1138"/>
      <c r="DS24" s="1138"/>
      <c r="DT24" s="1138"/>
      <c r="DU24" s="1138"/>
      <c r="DV24" s="1138"/>
      <c r="DW24" s="1138"/>
      <c r="DX24" s="1138"/>
      <c r="DY24" s="1138"/>
      <c r="DZ24" s="1138"/>
      <c r="EA24" s="1138"/>
      <c r="EB24" s="1138"/>
      <c r="EC24" s="1138"/>
      <c r="ED24" s="1138"/>
      <c r="EE24" s="1138"/>
      <c r="EF24" s="1138"/>
      <c r="EG24" s="1138"/>
      <c r="EH24" s="1138"/>
      <c r="EI24" s="1138"/>
      <c r="EJ24" s="1138"/>
      <c r="EK24" s="1138"/>
      <c r="EL24" s="1138"/>
      <c r="EM24" s="1138"/>
      <c r="EN24" s="1138"/>
      <c r="EO24" s="1138"/>
      <c r="EP24" s="1138"/>
      <c r="EQ24" s="1138"/>
      <c r="ER24" s="1138"/>
      <c r="ES24" s="1138"/>
      <c r="ET24" s="1138"/>
      <c r="EU24" s="1138"/>
      <c r="EV24" s="1138"/>
      <c r="EW24" s="1138"/>
      <c r="EX24" s="1138"/>
      <c r="EY24" s="1138"/>
      <c r="EZ24" s="1138"/>
      <c r="FA24" s="1138"/>
      <c r="FB24" s="1138"/>
      <c r="FC24" s="1138"/>
      <c r="FD24" s="1138"/>
      <c r="FE24" s="1138"/>
      <c r="FF24" s="1138"/>
      <c r="FG24" s="1138"/>
      <c r="FH24" s="1138"/>
      <c r="FI24" s="1138"/>
      <c r="FJ24" s="1138"/>
      <c r="FK24" s="1138"/>
      <c r="FL24" s="1138"/>
      <c r="FM24" s="1138"/>
      <c r="FN24" s="1138"/>
      <c r="FO24" s="1138"/>
      <c r="FP24" s="1138"/>
      <c r="FQ24" s="1138"/>
      <c r="FR24" s="1138"/>
      <c r="FS24" s="1138"/>
      <c r="FT24" s="1138"/>
      <c r="FU24" s="1138"/>
      <c r="FV24" s="1138"/>
      <c r="FW24" s="1138"/>
      <c r="FX24" s="1138"/>
      <c r="FY24" s="1138"/>
      <c r="FZ24" s="1138"/>
      <c r="GA24" s="1138"/>
      <c r="GB24" s="1138"/>
      <c r="GC24" s="1138"/>
      <c r="GD24" s="1138"/>
      <c r="GE24" s="1138"/>
      <c r="GF24" s="1138"/>
      <c r="GG24" s="1138"/>
      <c r="GH24" s="1138"/>
      <c r="GI24" s="1138"/>
      <c r="GJ24" s="1138"/>
      <c r="GK24" s="1138"/>
      <c r="GL24" s="1138"/>
      <c r="GM24" s="1138"/>
      <c r="GN24" s="1138"/>
      <c r="GO24" s="1138"/>
      <c r="GP24" s="1138"/>
      <c r="GQ24" s="1138"/>
      <c r="GR24" s="1138"/>
      <c r="GS24" s="1138"/>
      <c r="GT24" s="1138"/>
      <c r="GU24" s="1138"/>
      <c r="GV24" s="1138"/>
      <c r="GW24" s="1138"/>
      <c r="GX24" s="1138"/>
      <c r="GY24" s="1138"/>
      <c r="GZ24" s="1138"/>
      <c r="HA24" s="1138"/>
      <c r="HB24" s="1138"/>
      <c r="HC24" s="1138"/>
      <c r="HD24" s="1138"/>
      <c r="HE24" s="1138"/>
      <c r="HF24" s="1138"/>
      <c r="HG24" s="1138"/>
      <c r="HH24" s="1138"/>
      <c r="HI24" s="1138"/>
      <c r="HJ24" s="1138"/>
      <c r="HK24" s="1138"/>
      <c r="HL24" s="1138"/>
      <c r="HM24" s="1138"/>
      <c r="HN24" s="1138"/>
      <c r="HO24" s="1138"/>
      <c r="HP24" s="1138"/>
      <c r="HQ24" s="1138"/>
      <c r="HR24" s="1138"/>
      <c r="HS24" s="1138"/>
      <c r="HT24" s="1138"/>
      <c r="HU24" s="1138"/>
      <c r="HV24" s="1138"/>
      <c r="HW24" s="1138"/>
      <c r="HX24" s="1138"/>
      <c r="HY24" s="1138"/>
      <c r="HZ24" s="1138"/>
      <c r="IA24" s="1138"/>
      <c r="IB24" s="1138"/>
      <c r="IC24" s="1138"/>
      <c r="ID24" s="1138"/>
      <c r="IE24" s="1138"/>
      <c r="IF24" s="1138"/>
      <c r="IG24" s="1138"/>
      <c r="IH24" s="1138"/>
      <c r="II24" s="1138"/>
      <c r="IJ24" s="1138"/>
      <c r="IK24" s="1138"/>
      <c r="IL24" s="1138"/>
      <c r="IM24" s="1138"/>
      <c r="IN24" s="1138"/>
      <c r="IO24" s="1138"/>
      <c r="IP24" s="1138"/>
    </row>
    <row r="25" spans="1:250" s="1169" customFormat="1" ht="27" customHeight="1">
      <c r="A25" s="1205" t="s">
        <v>1086</v>
      </c>
      <c r="B25" s="1206">
        <f t="shared" si="1"/>
        <v>39</v>
      </c>
      <c r="C25" s="1200">
        <v>23</v>
      </c>
      <c r="D25" s="1200">
        <v>16</v>
      </c>
      <c r="E25" s="1207">
        <v>0</v>
      </c>
      <c r="F25" s="1207">
        <v>39</v>
      </c>
      <c r="G25" s="1207">
        <v>0</v>
      </c>
      <c r="H25" s="1207">
        <v>0</v>
      </c>
      <c r="I25" s="1207">
        <v>0</v>
      </c>
      <c r="J25" s="1199">
        <v>7</v>
      </c>
      <c r="K25" s="1199">
        <v>32</v>
      </c>
      <c r="L25" s="1199">
        <v>7</v>
      </c>
      <c r="M25" s="1207">
        <v>1</v>
      </c>
      <c r="N25" s="1199">
        <v>1</v>
      </c>
      <c r="O25" s="1199">
        <v>7</v>
      </c>
      <c r="P25" s="1199">
        <v>10</v>
      </c>
      <c r="Q25" s="1199">
        <v>13</v>
      </c>
      <c r="R25" s="1208" t="s">
        <v>1087</v>
      </c>
      <c r="S25" s="1138"/>
      <c r="T25" s="1138"/>
      <c r="U25" s="1201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8"/>
      <c r="AO25" s="1138"/>
      <c r="AP25" s="1138"/>
      <c r="AQ25" s="1138"/>
      <c r="AR25" s="1138"/>
      <c r="AS25" s="1138"/>
      <c r="AT25" s="1138"/>
      <c r="AU25" s="1138"/>
      <c r="AV25" s="1138"/>
      <c r="AW25" s="1138"/>
      <c r="AX25" s="1138"/>
      <c r="AY25" s="1138"/>
      <c r="AZ25" s="1138"/>
      <c r="BA25" s="1138"/>
      <c r="BB25" s="1138"/>
      <c r="BC25" s="1138"/>
      <c r="BD25" s="1138"/>
      <c r="BE25" s="1138"/>
      <c r="BF25" s="1138"/>
      <c r="BG25" s="1138"/>
      <c r="BH25" s="1138"/>
      <c r="BI25" s="1138"/>
      <c r="BJ25" s="1138"/>
      <c r="BK25" s="1138"/>
      <c r="BL25" s="1138"/>
      <c r="BM25" s="1138"/>
      <c r="BN25" s="1138"/>
      <c r="BO25" s="1138"/>
      <c r="BP25" s="1138"/>
      <c r="BQ25" s="1138"/>
      <c r="BR25" s="1138"/>
      <c r="BS25" s="1138"/>
      <c r="BT25" s="1138"/>
      <c r="BU25" s="1138"/>
      <c r="BV25" s="1138"/>
      <c r="BW25" s="1138"/>
      <c r="BX25" s="1138"/>
      <c r="BY25" s="1138"/>
      <c r="BZ25" s="1138"/>
      <c r="CA25" s="1138"/>
      <c r="CB25" s="1138"/>
      <c r="CC25" s="1138"/>
      <c r="CD25" s="1138"/>
      <c r="CE25" s="1138"/>
      <c r="CF25" s="1138"/>
      <c r="CG25" s="1138"/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8"/>
      <c r="DJ25" s="1138"/>
      <c r="DK25" s="1138"/>
      <c r="DL25" s="1138"/>
      <c r="DM25" s="1138"/>
      <c r="DN25" s="1138"/>
      <c r="DO25" s="1138"/>
      <c r="DP25" s="1138"/>
      <c r="DQ25" s="1138"/>
      <c r="DR25" s="1138"/>
      <c r="DS25" s="1138"/>
      <c r="DT25" s="1138"/>
      <c r="DU25" s="1138"/>
      <c r="DV25" s="1138"/>
      <c r="DW25" s="1138"/>
      <c r="DX25" s="1138"/>
      <c r="DY25" s="1138"/>
      <c r="DZ25" s="1138"/>
      <c r="EA25" s="1138"/>
      <c r="EB25" s="1138"/>
      <c r="EC25" s="1138"/>
      <c r="ED25" s="1138"/>
      <c r="EE25" s="1138"/>
      <c r="EF25" s="1138"/>
      <c r="EG25" s="1138"/>
      <c r="EH25" s="1138"/>
      <c r="EI25" s="1138"/>
      <c r="EJ25" s="1138"/>
      <c r="EK25" s="1138"/>
      <c r="EL25" s="1138"/>
      <c r="EM25" s="1138"/>
      <c r="EN25" s="1138"/>
      <c r="EO25" s="1138"/>
      <c r="EP25" s="1138"/>
      <c r="EQ25" s="1138"/>
      <c r="ER25" s="1138"/>
      <c r="ES25" s="1138"/>
      <c r="ET25" s="1138"/>
      <c r="EU25" s="1138"/>
      <c r="EV25" s="1138"/>
      <c r="EW25" s="1138"/>
      <c r="EX25" s="1138"/>
      <c r="EY25" s="1138"/>
      <c r="EZ25" s="1138"/>
      <c r="FA25" s="1138"/>
      <c r="FB25" s="1138"/>
      <c r="FC25" s="1138"/>
      <c r="FD25" s="1138"/>
      <c r="FE25" s="1138"/>
      <c r="FF25" s="1138"/>
      <c r="FG25" s="1138"/>
      <c r="FH25" s="1138"/>
      <c r="FI25" s="1138"/>
      <c r="FJ25" s="1138"/>
      <c r="FK25" s="1138"/>
      <c r="FL25" s="1138"/>
      <c r="FM25" s="1138"/>
      <c r="FN25" s="1138"/>
      <c r="FO25" s="1138"/>
      <c r="FP25" s="1138"/>
      <c r="FQ25" s="1138"/>
      <c r="FR25" s="1138"/>
      <c r="FS25" s="1138"/>
      <c r="FT25" s="1138"/>
      <c r="FU25" s="1138"/>
      <c r="FV25" s="1138"/>
      <c r="FW25" s="1138"/>
      <c r="FX25" s="1138"/>
      <c r="FY25" s="1138"/>
      <c r="FZ25" s="1138"/>
      <c r="GA25" s="1138"/>
      <c r="GB25" s="1138"/>
      <c r="GC25" s="1138"/>
      <c r="GD25" s="1138"/>
      <c r="GE25" s="1138"/>
      <c r="GF25" s="1138"/>
      <c r="GG25" s="1138"/>
      <c r="GH25" s="1138"/>
      <c r="GI25" s="1138"/>
      <c r="GJ25" s="1138"/>
      <c r="GK25" s="1138"/>
      <c r="GL25" s="1138"/>
      <c r="GM25" s="1138"/>
      <c r="GN25" s="1138"/>
      <c r="GO25" s="1138"/>
      <c r="GP25" s="1138"/>
      <c r="GQ25" s="1138"/>
      <c r="GR25" s="1138"/>
      <c r="GS25" s="1138"/>
      <c r="GT25" s="1138"/>
      <c r="GU25" s="1138"/>
      <c r="GV25" s="1138"/>
      <c r="GW25" s="1138"/>
      <c r="GX25" s="1138"/>
      <c r="GY25" s="1138"/>
      <c r="GZ25" s="1138"/>
      <c r="HA25" s="1138"/>
      <c r="HB25" s="1138"/>
      <c r="HC25" s="1138"/>
      <c r="HD25" s="1138"/>
      <c r="HE25" s="1138"/>
      <c r="HF25" s="1138"/>
      <c r="HG25" s="1138"/>
      <c r="HH25" s="1138"/>
      <c r="HI25" s="1138"/>
      <c r="HJ25" s="1138"/>
      <c r="HK25" s="1138"/>
      <c r="HL25" s="1138"/>
      <c r="HM25" s="1138"/>
      <c r="HN25" s="1138"/>
      <c r="HO25" s="1138"/>
      <c r="HP25" s="1138"/>
      <c r="HQ25" s="1138"/>
      <c r="HR25" s="1138"/>
      <c r="HS25" s="1138"/>
      <c r="HT25" s="1138"/>
      <c r="HU25" s="1138"/>
      <c r="HV25" s="1138"/>
      <c r="HW25" s="1138"/>
      <c r="HX25" s="1138"/>
      <c r="HY25" s="1138"/>
      <c r="HZ25" s="1138"/>
      <c r="IA25" s="1138"/>
      <c r="IB25" s="1138"/>
      <c r="IC25" s="1138"/>
      <c r="ID25" s="1138"/>
      <c r="IE25" s="1138"/>
      <c r="IF25" s="1138"/>
      <c r="IG25" s="1138"/>
      <c r="IH25" s="1138"/>
      <c r="II25" s="1138"/>
      <c r="IJ25" s="1138"/>
      <c r="IK25" s="1138"/>
      <c r="IL25" s="1138"/>
      <c r="IM25" s="1138"/>
      <c r="IN25" s="1138"/>
      <c r="IO25" s="1138"/>
      <c r="IP25" s="1138"/>
    </row>
    <row r="26" spans="1:250" s="1169" customFormat="1" ht="27" customHeight="1">
      <c r="A26" s="1205" t="s">
        <v>1088</v>
      </c>
      <c r="B26" s="1206">
        <f t="shared" si="1"/>
        <v>36</v>
      </c>
      <c r="C26" s="1200">
        <v>22</v>
      </c>
      <c r="D26" s="1200">
        <v>14</v>
      </c>
      <c r="E26" s="1207">
        <v>0</v>
      </c>
      <c r="F26" s="1207">
        <v>36</v>
      </c>
      <c r="G26" s="1207">
        <v>0</v>
      </c>
      <c r="H26" s="1207">
        <v>0</v>
      </c>
      <c r="I26" s="1207">
        <v>0</v>
      </c>
      <c r="J26" s="1199">
        <v>2</v>
      </c>
      <c r="K26" s="1199">
        <v>34</v>
      </c>
      <c r="L26" s="1199">
        <v>3</v>
      </c>
      <c r="M26" s="1207" t="s">
        <v>1230</v>
      </c>
      <c r="N26" s="1199">
        <v>4</v>
      </c>
      <c r="O26" s="1199">
        <v>3</v>
      </c>
      <c r="P26" s="1199">
        <v>14</v>
      </c>
      <c r="Q26" s="1199">
        <v>12</v>
      </c>
      <c r="R26" s="1208" t="s">
        <v>1089</v>
      </c>
      <c r="S26" s="1138"/>
      <c r="T26" s="1138"/>
      <c r="U26" s="1201"/>
      <c r="V26" s="1138"/>
      <c r="W26" s="1138"/>
      <c r="X26" s="1138"/>
      <c r="Y26" s="1138"/>
      <c r="Z26" s="1138"/>
      <c r="AA26" s="1138"/>
      <c r="AB26" s="1138"/>
      <c r="AC26" s="1138"/>
      <c r="AD26" s="1138"/>
      <c r="AE26" s="1138"/>
      <c r="AF26" s="1138"/>
      <c r="AG26" s="1138"/>
      <c r="AH26" s="1138"/>
      <c r="AI26" s="1138"/>
      <c r="AJ26" s="1138"/>
      <c r="AK26" s="1138"/>
      <c r="AL26" s="1138"/>
      <c r="AM26" s="1138"/>
      <c r="AN26" s="1138"/>
      <c r="AO26" s="1138"/>
      <c r="AP26" s="1138"/>
      <c r="AQ26" s="1138"/>
      <c r="AR26" s="1138"/>
      <c r="AS26" s="1138"/>
      <c r="AT26" s="1138"/>
      <c r="AU26" s="1138"/>
      <c r="AV26" s="1138"/>
      <c r="AW26" s="1138"/>
      <c r="AX26" s="1138"/>
      <c r="AY26" s="1138"/>
      <c r="AZ26" s="1138"/>
      <c r="BA26" s="1138"/>
      <c r="BB26" s="1138"/>
      <c r="BC26" s="1138"/>
      <c r="BD26" s="1138"/>
      <c r="BE26" s="1138"/>
      <c r="BF26" s="1138"/>
      <c r="BG26" s="1138"/>
      <c r="BH26" s="1138"/>
      <c r="BI26" s="1138"/>
      <c r="BJ26" s="1138"/>
      <c r="BK26" s="1138"/>
      <c r="BL26" s="1138"/>
      <c r="BM26" s="1138"/>
      <c r="BN26" s="1138"/>
      <c r="BO26" s="1138"/>
      <c r="BP26" s="1138"/>
      <c r="BQ26" s="1138"/>
      <c r="BR26" s="1138"/>
      <c r="BS26" s="1138"/>
      <c r="BT26" s="1138"/>
      <c r="BU26" s="1138"/>
      <c r="BV26" s="1138"/>
      <c r="BW26" s="1138"/>
      <c r="BX26" s="1138"/>
      <c r="BY26" s="1138"/>
      <c r="BZ26" s="1138"/>
      <c r="CA26" s="1138"/>
      <c r="CB26" s="1138"/>
      <c r="CC26" s="1138"/>
      <c r="CD26" s="1138"/>
      <c r="CE26" s="1138"/>
      <c r="CF26" s="1138"/>
      <c r="CG26" s="1138"/>
      <c r="CH26" s="1138"/>
      <c r="CI26" s="1138"/>
      <c r="CJ26" s="1138"/>
      <c r="CK26" s="1138"/>
      <c r="CL26" s="1138"/>
      <c r="CM26" s="1138"/>
      <c r="CN26" s="1138"/>
      <c r="CO26" s="1138"/>
      <c r="CP26" s="1138"/>
      <c r="CQ26" s="1138"/>
      <c r="CR26" s="1138"/>
      <c r="CS26" s="1138"/>
      <c r="CT26" s="1138"/>
      <c r="CU26" s="1138"/>
      <c r="CV26" s="1138"/>
      <c r="CW26" s="1138"/>
      <c r="CX26" s="1138"/>
      <c r="CY26" s="1138"/>
      <c r="CZ26" s="1138"/>
      <c r="DA26" s="1138"/>
      <c r="DB26" s="1138"/>
      <c r="DC26" s="1138"/>
      <c r="DD26" s="1138"/>
      <c r="DE26" s="1138"/>
      <c r="DF26" s="1138"/>
      <c r="DG26" s="1138"/>
      <c r="DH26" s="1138"/>
      <c r="DI26" s="1138"/>
      <c r="DJ26" s="1138"/>
      <c r="DK26" s="1138"/>
      <c r="DL26" s="1138"/>
      <c r="DM26" s="1138"/>
      <c r="DN26" s="1138"/>
      <c r="DO26" s="1138"/>
      <c r="DP26" s="1138"/>
      <c r="DQ26" s="1138"/>
      <c r="DR26" s="1138"/>
      <c r="DS26" s="1138"/>
      <c r="DT26" s="1138"/>
      <c r="DU26" s="1138"/>
      <c r="DV26" s="1138"/>
      <c r="DW26" s="1138"/>
      <c r="DX26" s="1138"/>
      <c r="DY26" s="1138"/>
      <c r="DZ26" s="1138"/>
      <c r="EA26" s="1138"/>
      <c r="EB26" s="1138"/>
      <c r="EC26" s="1138"/>
      <c r="ED26" s="1138"/>
      <c r="EE26" s="1138"/>
      <c r="EF26" s="1138"/>
      <c r="EG26" s="1138"/>
      <c r="EH26" s="1138"/>
      <c r="EI26" s="1138"/>
      <c r="EJ26" s="1138"/>
      <c r="EK26" s="1138"/>
      <c r="EL26" s="1138"/>
      <c r="EM26" s="1138"/>
      <c r="EN26" s="1138"/>
      <c r="EO26" s="1138"/>
      <c r="EP26" s="1138"/>
      <c r="EQ26" s="1138"/>
      <c r="ER26" s="1138"/>
      <c r="ES26" s="1138"/>
      <c r="ET26" s="1138"/>
      <c r="EU26" s="1138"/>
      <c r="EV26" s="1138"/>
      <c r="EW26" s="1138"/>
      <c r="EX26" s="1138"/>
      <c r="EY26" s="1138"/>
      <c r="EZ26" s="1138"/>
      <c r="FA26" s="1138"/>
      <c r="FB26" s="1138"/>
      <c r="FC26" s="1138"/>
      <c r="FD26" s="1138"/>
      <c r="FE26" s="1138"/>
      <c r="FF26" s="1138"/>
      <c r="FG26" s="1138"/>
      <c r="FH26" s="1138"/>
      <c r="FI26" s="1138"/>
      <c r="FJ26" s="1138"/>
      <c r="FK26" s="1138"/>
      <c r="FL26" s="1138"/>
      <c r="FM26" s="1138"/>
      <c r="FN26" s="1138"/>
      <c r="FO26" s="1138"/>
      <c r="FP26" s="1138"/>
      <c r="FQ26" s="1138"/>
      <c r="FR26" s="1138"/>
      <c r="FS26" s="1138"/>
      <c r="FT26" s="1138"/>
      <c r="FU26" s="1138"/>
      <c r="FV26" s="1138"/>
      <c r="FW26" s="1138"/>
      <c r="FX26" s="1138"/>
      <c r="FY26" s="1138"/>
      <c r="FZ26" s="1138"/>
      <c r="GA26" s="1138"/>
      <c r="GB26" s="1138"/>
      <c r="GC26" s="1138"/>
      <c r="GD26" s="1138"/>
      <c r="GE26" s="1138"/>
      <c r="GF26" s="1138"/>
      <c r="GG26" s="1138"/>
      <c r="GH26" s="1138"/>
      <c r="GI26" s="1138"/>
      <c r="GJ26" s="1138"/>
      <c r="GK26" s="1138"/>
      <c r="GL26" s="1138"/>
      <c r="GM26" s="1138"/>
      <c r="GN26" s="1138"/>
      <c r="GO26" s="1138"/>
      <c r="GP26" s="1138"/>
      <c r="GQ26" s="1138"/>
      <c r="GR26" s="1138"/>
      <c r="GS26" s="1138"/>
      <c r="GT26" s="1138"/>
      <c r="GU26" s="1138"/>
      <c r="GV26" s="1138"/>
      <c r="GW26" s="1138"/>
      <c r="GX26" s="1138"/>
      <c r="GY26" s="1138"/>
      <c r="GZ26" s="1138"/>
      <c r="HA26" s="1138"/>
      <c r="HB26" s="1138"/>
      <c r="HC26" s="1138"/>
      <c r="HD26" s="1138"/>
      <c r="HE26" s="1138"/>
      <c r="HF26" s="1138"/>
      <c r="HG26" s="1138"/>
      <c r="HH26" s="1138"/>
      <c r="HI26" s="1138"/>
      <c r="HJ26" s="1138"/>
      <c r="HK26" s="1138"/>
      <c r="HL26" s="1138"/>
      <c r="HM26" s="1138"/>
      <c r="HN26" s="1138"/>
      <c r="HO26" s="1138"/>
      <c r="HP26" s="1138"/>
      <c r="HQ26" s="1138"/>
      <c r="HR26" s="1138"/>
      <c r="HS26" s="1138"/>
      <c r="HT26" s="1138"/>
      <c r="HU26" s="1138"/>
      <c r="HV26" s="1138"/>
      <c r="HW26" s="1138"/>
      <c r="HX26" s="1138"/>
      <c r="HY26" s="1138"/>
      <c r="HZ26" s="1138"/>
      <c r="IA26" s="1138"/>
      <c r="IB26" s="1138"/>
      <c r="IC26" s="1138"/>
      <c r="ID26" s="1138"/>
      <c r="IE26" s="1138"/>
      <c r="IF26" s="1138"/>
      <c r="IG26" s="1138"/>
      <c r="IH26" s="1138"/>
      <c r="II26" s="1138"/>
      <c r="IJ26" s="1138"/>
      <c r="IK26" s="1138"/>
      <c r="IL26" s="1138"/>
      <c r="IM26" s="1138"/>
      <c r="IN26" s="1138"/>
      <c r="IO26" s="1138"/>
      <c r="IP26" s="1138"/>
    </row>
    <row r="27" spans="1:250" s="1169" customFormat="1" ht="27" customHeight="1">
      <c r="A27" s="1205" t="s">
        <v>1090</v>
      </c>
      <c r="B27" s="1206">
        <f t="shared" si="1"/>
        <v>31</v>
      </c>
      <c r="C27" s="1200">
        <v>20</v>
      </c>
      <c r="D27" s="1200">
        <v>11</v>
      </c>
      <c r="E27" s="1207">
        <v>1</v>
      </c>
      <c r="F27" s="1207">
        <v>30</v>
      </c>
      <c r="G27" s="1207">
        <v>0</v>
      </c>
      <c r="H27" s="1207">
        <v>0</v>
      </c>
      <c r="I27" s="1207">
        <v>1</v>
      </c>
      <c r="J27" s="1199">
        <v>6</v>
      </c>
      <c r="K27" s="1199">
        <v>24</v>
      </c>
      <c r="L27" s="1199">
        <v>5</v>
      </c>
      <c r="M27" s="1199">
        <v>5</v>
      </c>
      <c r="N27" s="1199">
        <v>2</v>
      </c>
      <c r="O27" s="1199">
        <v>4</v>
      </c>
      <c r="P27" s="1199">
        <v>7</v>
      </c>
      <c r="Q27" s="1199">
        <v>8</v>
      </c>
      <c r="R27" s="1208" t="s">
        <v>1091</v>
      </c>
      <c r="S27" s="1138"/>
      <c r="T27" s="1138"/>
      <c r="U27" s="1201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8"/>
      <c r="AX27" s="1138"/>
      <c r="AY27" s="1138"/>
      <c r="AZ27" s="1138"/>
      <c r="BA27" s="1138"/>
      <c r="BB27" s="1138"/>
      <c r="BC27" s="1138"/>
      <c r="BD27" s="1138"/>
      <c r="BE27" s="1138"/>
      <c r="BF27" s="1138"/>
      <c r="BG27" s="1138"/>
      <c r="BH27" s="1138"/>
      <c r="BI27" s="1138"/>
      <c r="BJ27" s="1138"/>
      <c r="BK27" s="1138"/>
      <c r="BL27" s="1138"/>
      <c r="BM27" s="1138"/>
      <c r="BN27" s="1138"/>
      <c r="BO27" s="1138"/>
      <c r="BP27" s="1138"/>
      <c r="BQ27" s="1138"/>
      <c r="BR27" s="1138"/>
      <c r="BS27" s="1138"/>
      <c r="BT27" s="1138"/>
      <c r="BU27" s="1138"/>
      <c r="BV27" s="1138"/>
      <c r="BW27" s="1138"/>
      <c r="BX27" s="1138"/>
      <c r="BY27" s="1138"/>
      <c r="BZ27" s="1138"/>
      <c r="CA27" s="1138"/>
      <c r="CB27" s="1138"/>
      <c r="CC27" s="1138"/>
      <c r="CD27" s="1138"/>
      <c r="CE27" s="1138"/>
      <c r="CF27" s="1138"/>
      <c r="CG27" s="1138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38"/>
      <c r="DB27" s="1138"/>
      <c r="DC27" s="1138"/>
      <c r="DD27" s="1138"/>
      <c r="DE27" s="1138"/>
      <c r="DF27" s="1138"/>
      <c r="DG27" s="1138"/>
      <c r="DH27" s="1138"/>
      <c r="DI27" s="1138"/>
      <c r="DJ27" s="1138"/>
      <c r="DK27" s="1138"/>
      <c r="DL27" s="1138"/>
      <c r="DM27" s="1138"/>
      <c r="DN27" s="1138"/>
      <c r="DO27" s="1138"/>
      <c r="DP27" s="1138"/>
      <c r="DQ27" s="1138"/>
      <c r="DR27" s="1138"/>
      <c r="DS27" s="1138"/>
      <c r="DT27" s="1138"/>
      <c r="DU27" s="1138"/>
      <c r="DV27" s="1138"/>
      <c r="DW27" s="1138"/>
      <c r="DX27" s="1138"/>
      <c r="DY27" s="1138"/>
      <c r="DZ27" s="1138"/>
      <c r="EA27" s="1138"/>
      <c r="EB27" s="1138"/>
      <c r="EC27" s="1138"/>
      <c r="ED27" s="1138"/>
      <c r="EE27" s="1138"/>
      <c r="EF27" s="1138"/>
      <c r="EG27" s="1138"/>
      <c r="EH27" s="1138"/>
      <c r="EI27" s="1138"/>
      <c r="EJ27" s="1138"/>
      <c r="EK27" s="1138"/>
      <c r="EL27" s="1138"/>
      <c r="EM27" s="1138"/>
      <c r="EN27" s="1138"/>
      <c r="EO27" s="1138"/>
      <c r="EP27" s="1138"/>
      <c r="EQ27" s="1138"/>
      <c r="ER27" s="1138"/>
      <c r="ES27" s="1138"/>
      <c r="ET27" s="1138"/>
      <c r="EU27" s="1138"/>
      <c r="EV27" s="1138"/>
      <c r="EW27" s="1138"/>
      <c r="EX27" s="1138"/>
      <c r="EY27" s="1138"/>
      <c r="EZ27" s="1138"/>
      <c r="FA27" s="1138"/>
      <c r="FB27" s="1138"/>
      <c r="FC27" s="1138"/>
      <c r="FD27" s="1138"/>
      <c r="FE27" s="1138"/>
      <c r="FF27" s="1138"/>
      <c r="FG27" s="1138"/>
      <c r="FH27" s="1138"/>
      <c r="FI27" s="1138"/>
      <c r="FJ27" s="1138"/>
      <c r="FK27" s="1138"/>
      <c r="FL27" s="1138"/>
      <c r="FM27" s="1138"/>
      <c r="FN27" s="1138"/>
      <c r="FO27" s="1138"/>
      <c r="FP27" s="1138"/>
      <c r="FQ27" s="1138"/>
      <c r="FR27" s="1138"/>
      <c r="FS27" s="1138"/>
      <c r="FT27" s="1138"/>
      <c r="FU27" s="1138"/>
      <c r="FV27" s="1138"/>
      <c r="FW27" s="1138"/>
      <c r="FX27" s="1138"/>
      <c r="FY27" s="1138"/>
      <c r="FZ27" s="1138"/>
      <c r="GA27" s="1138"/>
      <c r="GB27" s="1138"/>
      <c r="GC27" s="1138"/>
      <c r="GD27" s="1138"/>
      <c r="GE27" s="1138"/>
      <c r="GF27" s="1138"/>
      <c r="GG27" s="1138"/>
      <c r="GH27" s="1138"/>
      <c r="GI27" s="1138"/>
      <c r="GJ27" s="1138"/>
      <c r="GK27" s="1138"/>
      <c r="GL27" s="1138"/>
      <c r="GM27" s="1138"/>
      <c r="GN27" s="1138"/>
      <c r="GO27" s="1138"/>
      <c r="GP27" s="1138"/>
      <c r="GQ27" s="1138"/>
      <c r="GR27" s="1138"/>
      <c r="GS27" s="1138"/>
      <c r="GT27" s="1138"/>
      <c r="GU27" s="1138"/>
      <c r="GV27" s="1138"/>
      <c r="GW27" s="1138"/>
      <c r="GX27" s="1138"/>
      <c r="GY27" s="1138"/>
      <c r="GZ27" s="1138"/>
      <c r="HA27" s="1138"/>
      <c r="HB27" s="1138"/>
      <c r="HC27" s="1138"/>
      <c r="HD27" s="1138"/>
      <c r="HE27" s="1138"/>
      <c r="HF27" s="1138"/>
      <c r="HG27" s="1138"/>
      <c r="HH27" s="1138"/>
      <c r="HI27" s="1138"/>
      <c r="HJ27" s="1138"/>
      <c r="HK27" s="1138"/>
      <c r="HL27" s="1138"/>
      <c r="HM27" s="1138"/>
      <c r="HN27" s="1138"/>
      <c r="HO27" s="1138"/>
      <c r="HP27" s="1138"/>
      <c r="HQ27" s="1138"/>
      <c r="HR27" s="1138"/>
      <c r="HS27" s="1138"/>
      <c r="HT27" s="1138"/>
      <c r="HU27" s="1138"/>
      <c r="HV27" s="1138"/>
      <c r="HW27" s="1138"/>
      <c r="HX27" s="1138"/>
      <c r="HY27" s="1138"/>
      <c r="HZ27" s="1138"/>
      <c r="IA27" s="1138"/>
      <c r="IB27" s="1138"/>
      <c r="IC27" s="1138"/>
      <c r="ID27" s="1138"/>
      <c r="IE27" s="1138"/>
      <c r="IF27" s="1138"/>
      <c r="IG27" s="1138"/>
      <c r="IH27" s="1138"/>
      <c r="II27" s="1138"/>
      <c r="IJ27" s="1138"/>
      <c r="IK27" s="1138"/>
      <c r="IL27" s="1138"/>
      <c r="IM27" s="1138"/>
      <c r="IN27" s="1138"/>
      <c r="IO27" s="1138"/>
      <c r="IP27" s="1138"/>
    </row>
    <row r="28" spans="1:250" s="1169" customFormat="1" ht="27" customHeight="1">
      <c r="A28" s="1205" t="s">
        <v>1092</v>
      </c>
      <c r="B28" s="1206">
        <f t="shared" si="1"/>
        <v>38</v>
      </c>
      <c r="C28" s="1200">
        <v>17</v>
      </c>
      <c r="D28" s="1200">
        <v>21</v>
      </c>
      <c r="E28" s="1207">
        <v>0</v>
      </c>
      <c r="F28" s="1207">
        <v>38</v>
      </c>
      <c r="G28" s="1207">
        <v>0</v>
      </c>
      <c r="H28" s="1207">
        <v>0</v>
      </c>
      <c r="I28" s="1207">
        <v>1</v>
      </c>
      <c r="J28" s="1199">
        <v>3</v>
      </c>
      <c r="K28" s="1199">
        <v>34</v>
      </c>
      <c r="L28" s="1199">
        <v>3</v>
      </c>
      <c r="M28" s="1199">
        <v>5</v>
      </c>
      <c r="N28" s="1199">
        <v>3</v>
      </c>
      <c r="O28" s="1199">
        <v>2</v>
      </c>
      <c r="P28" s="1199">
        <v>16</v>
      </c>
      <c r="Q28" s="1199">
        <v>9</v>
      </c>
      <c r="R28" s="1208" t="s">
        <v>1093</v>
      </c>
      <c r="S28" s="1138"/>
      <c r="T28" s="1138"/>
      <c r="U28" s="1201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8"/>
      <c r="AX28" s="1138"/>
      <c r="AY28" s="1138"/>
      <c r="AZ28" s="1138"/>
      <c r="BA28" s="1138"/>
      <c r="BB28" s="1138"/>
      <c r="BC28" s="1138"/>
      <c r="BD28" s="1138"/>
      <c r="BE28" s="1138"/>
      <c r="BF28" s="1138"/>
      <c r="BG28" s="1138"/>
      <c r="BH28" s="1138"/>
      <c r="BI28" s="1138"/>
      <c r="BJ28" s="1138"/>
      <c r="BK28" s="1138"/>
      <c r="BL28" s="1138"/>
      <c r="BM28" s="1138"/>
      <c r="BN28" s="1138"/>
      <c r="BO28" s="1138"/>
      <c r="BP28" s="1138"/>
      <c r="BQ28" s="1138"/>
      <c r="BR28" s="1138"/>
      <c r="BS28" s="1138"/>
      <c r="BT28" s="1138"/>
      <c r="BU28" s="1138"/>
      <c r="BV28" s="1138"/>
      <c r="BW28" s="1138"/>
      <c r="BX28" s="1138"/>
      <c r="BY28" s="1138"/>
      <c r="BZ28" s="1138"/>
      <c r="CA28" s="1138"/>
      <c r="CB28" s="1138"/>
      <c r="CC28" s="1138"/>
      <c r="CD28" s="1138"/>
      <c r="CE28" s="1138"/>
      <c r="CF28" s="1138"/>
      <c r="CG28" s="1138"/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/>
      <c r="CS28" s="1138"/>
      <c r="CT28" s="1138"/>
      <c r="CU28" s="1138"/>
      <c r="CV28" s="1138"/>
      <c r="CW28" s="1138"/>
      <c r="CX28" s="1138"/>
      <c r="CY28" s="1138"/>
      <c r="CZ28" s="1138"/>
      <c r="DA28" s="1138"/>
      <c r="DB28" s="1138"/>
      <c r="DC28" s="1138"/>
      <c r="DD28" s="1138"/>
      <c r="DE28" s="1138"/>
      <c r="DF28" s="1138"/>
      <c r="DG28" s="1138"/>
      <c r="DH28" s="1138"/>
      <c r="DI28" s="1138"/>
      <c r="DJ28" s="1138"/>
      <c r="DK28" s="1138"/>
      <c r="DL28" s="1138"/>
      <c r="DM28" s="1138"/>
      <c r="DN28" s="1138"/>
      <c r="DO28" s="1138"/>
      <c r="DP28" s="1138"/>
      <c r="DQ28" s="1138"/>
      <c r="DR28" s="1138"/>
      <c r="DS28" s="1138"/>
      <c r="DT28" s="1138"/>
      <c r="DU28" s="1138"/>
      <c r="DV28" s="1138"/>
      <c r="DW28" s="1138"/>
      <c r="DX28" s="1138"/>
      <c r="DY28" s="1138"/>
      <c r="DZ28" s="1138"/>
      <c r="EA28" s="1138"/>
      <c r="EB28" s="1138"/>
      <c r="EC28" s="1138"/>
      <c r="ED28" s="1138"/>
      <c r="EE28" s="1138"/>
      <c r="EF28" s="1138"/>
      <c r="EG28" s="1138"/>
      <c r="EH28" s="1138"/>
      <c r="EI28" s="1138"/>
      <c r="EJ28" s="1138"/>
      <c r="EK28" s="1138"/>
      <c r="EL28" s="1138"/>
      <c r="EM28" s="1138"/>
      <c r="EN28" s="1138"/>
      <c r="EO28" s="1138"/>
      <c r="EP28" s="1138"/>
      <c r="EQ28" s="1138"/>
      <c r="ER28" s="1138"/>
      <c r="ES28" s="1138"/>
      <c r="ET28" s="1138"/>
      <c r="EU28" s="1138"/>
      <c r="EV28" s="1138"/>
      <c r="EW28" s="1138"/>
      <c r="EX28" s="1138"/>
      <c r="EY28" s="1138"/>
      <c r="EZ28" s="1138"/>
      <c r="FA28" s="1138"/>
      <c r="FB28" s="1138"/>
      <c r="FC28" s="1138"/>
      <c r="FD28" s="1138"/>
      <c r="FE28" s="1138"/>
      <c r="FF28" s="1138"/>
      <c r="FG28" s="1138"/>
      <c r="FH28" s="1138"/>
      <c r="FI28" s="1138"/>
      <c r="FJ28" s="1138"/>
      <c r="FK28" s="1138"/>
      <c r="FL28" s="1138"/>
      <c r="FM28" s="1138"/>
      <c r="FN28" s="1138"/>
      <c r="FO28" s="1138"/>
      <c r="FP28" s="1138"/>
      <c r="FQ28" s="1138"/>
      <c r="FR28" s="1138"/>
      <c r="FS28" s="1138"/>
      <c r="FT28" s="1138"/>
      <c r="FU28" s="1138"/>
      <c r="FV28" s="1138"/>
      <c r="FW28" s="1138"/>
      <c r="FX28" s="1138"/>
      <c r="FY28" s="1138"/>
      <c r="FZ28" s="1138"/>
      <c r="GA28" s="1138"/>
      <c r="GB28" s="1138"/>
      <c r="GC28" s="1138"/>
      <c r="GD28" s="1138"/>
      <c r="GE28" s="1138"/>
      <c r="GF28" s="1138"/>
      <c r="GG28" s="1138"/>
      <c r="GH28" s="1138"/>
      <c r="GI28" s="1138"/>
      <c r="GJ28" s="1138"/>
      <c r="GK28" s="1138"/>
      <c r="GL28" s="1138"/>
      <c r="GM28" s="1138"/>
      <c r="GN28" s="1138"/>
      <c r="GO28" s="1138"/>
      <c r="GP28" s="1138"/>
      <c r="GQ28" s="1138"/>
      <c r="GR28" s="1138"/>
      <c r="GS28" s="1138"/>
      <c r="GT28" s="1138"/>
      <c r="GU28" s="1138"/>
      <c r="GV28" s="1138"/>
      <c r="GW28" s="1138"/>
      <c r="GX28" s="1138"/>
      <c r="GY28" s="1138"/>
      <c r="GZ28" s="1138"/>
      <c r="HA28" s="1138"/>
      <c r="HB28" s="1138"/>
      <c r="HC28" s="1138"/>
      <c r="HD28" s="1138"/>
      <c r="HE28" s="1138"/>
      <c r="HF28" s="1138"/>
      <c r="HG28" s="1138"/>
      <c r="HH28" s="1138"/>
      <c r="HI28" s="1138"/>
      <c r="HJ28" s="1138"/>
      <c r="HK28" s="1138"/>
      <c r="HL28" s="1138"/>
      <c r="HM28" s="1138"/>
      <c r="HN28" s="1138"/>
      <c r="HO28" s="1138"/>
      <c r="HP28" s="1138"/>
      <c r="HQ28" s="1138"/>
      <c r="HR28" s="1138"/>
      <c r="HS28" s="1138"/>
      <c r="HT28" s="1138"/>
      <c r="HU28" s="1138"/>
      <c r="HV28" s="1138"/>
      <c r="HW28" s="1138"/>
      <c r="HX28" s="1138"/>
      <c r="HY28" s="1138"/>
      <c r="HZ28" s="1138"/>
      <c r="IA28" s="1138"/>
      <c r="IB28" s="1138"/>
      <c r="IC28" s="1138"/>
      <c r="ID28" s="1138"/>
      <c r="IE28" s="1138"/>
      <c r="IF28" s="1138"/>
      <c r="IG28" s="1138"/>
      <c r="IH28" s="1138"/>
      <c r="II28" s="1138"/>
      <c r="IJ28" s="1138"/>
      <c r="IK28" s="1138"/>
      <c r="IL28" s="1138"/>
      <c r="IM28" s="1138"/>
      <c r="IN28" s="1138"/>
      <c r="IO28" s="1138"/>
      <c r="IP28" s="1138"/>
    </row>
    <row r="29" spans="1:250" s="1169" customFormat="1" ht="27" customHeight="1">
      <c r="A29" s="1205" t="s">
        <v>1094</v>
      </c>
      <c r="B29" s="1206">
        <f t="shared" si="1"/>
        <v>57</v>
      </c>
      <c r="C29" s="1200">
        <v>34</v>
      </c>
      <c r="D29" s="1200">
        <v>23</v>
      </c>
      <c r="E29" s="1207">
        <v>0</v>
      </c>
      <c r="F29" s="1207">
        <v>57</v>
      </c>
      <c r="G29" s="1207">
        <v>0</v>
      </c>
      <c r="H29" s="1207">
        <v>0</v>
      </c>
      <c r="I29" s="1207">
        <v>0</v>
      </c>
      <c r="J29" s="1199">
        <v>14</v>
      </c>
      <c r="K29" s="1199">
        <v>43</v>
      </c>
      <c r="L29" s="1199">
        <v>14</v>
      </c>
      <c r="M29" s="1199">
        <v>4</v>
      </c>
      <c r="N29" s="1199">
        <v>5</v>
      </c>
      <c r="O29" s="1199">
        <v>6</v>
      </c>
      <c r="P29" s="1199">
        <v>12</v>
      </c>
      <c r="Q29" s="1199">
        <v>16</v>
      </c>
      <c r="R29" s="1208" t="s">
        <v>1095</v>
      </c>
      <c r="S29" s="1138"/>
      <c r="T29" s="1138"/>
      <c r="U29" s="1201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8"/>
      <c r="AO29" s="1138"/>
      <c r="AP29" s="1138"/>
      <c r="AQ29" s="1138"/>
      <c r="AR29" s="1138"/>
      <c r="AS29" s="1138"/>
      <c r="AT29" s="1138"/>
      <c r="AU29" s="1138"/>
      <c r="AV29" s="1138"/>
      <c r="AW29" s="1138"/>
      <c r="AX29" s="1138"/>
      <c r="AY29" s="1138"/>
      <c r="AZ29" s="1138"/>
      <c r="BA29" s="1138"/>
      <c r="BB29" s="1138"/>
      <c r="BC29" s="1138"/>
      <c r="BD29" s="1138"/>
      <c r="BE29" s="1138"/>
      <c r="BF29" s="1138"/>
      <c r="BG29" s="1138"/>
      <c r="BH29" s="1138"/>
      <c r="BI29" s="1138"/>
      <c r="BJ29" s="1138"/>
      <c r="BK29" s="1138"/>
      <c r="BL29" s="1138"/>
      <c r="BM29" s="1138"/>
      <c r="BN29" s="1138"/>
      <c r="BO29" s="1138"/>
      <c r="BP29" s="1138"/>
      <c r="BQ29" s="1138"/>
      <c r="BR29" s="1138"/>
      <c r="BS29" s="1138"/>
      <c r="BT29" s="1138"/>
      <c r="BU29" s="1138"/>
      <c r="BV29" s="1138"/>
      <c r="BW29" s="1138"/>
      <c r="BX29" s="1138"/>
      <c r="BY29" s="1138"/>
      <c r="BZ29" s="1138"/>
      <c r="CA29" s="1138"/>
      <c r="CB29" s="1138"/>
      <c r="CC29" s="1138"/>
      <c r="CD29" s="1138"/>
      <c r="CE29" s="1138"/>
      <c r="CF29" s="1138"/>
      <c r="CG29" s="1138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/>
      <c r="CS29" s="1138"/>
      <c r="CT29" s="1138"/>
      <c r="CU29" s="1138"/>
      <c r="CV29" s="1138"/>
      <c r="CW29" s="1138"/>
      <c r="CX29" s="1138"/>
      <c r="CY29" s="1138"/>
      <c r="CZ29" s="1138"/>
      <c r="DA29" s="1138"/>
      <c r="DB29" s="1138"/>
      <c r="DC29" s="1138"/>
      <c r="DD29" s="1138"/>
      <c r="DE29" s="1138"/>
      <c r="DF29" s="1138"/>
      <c r="DG29" s="1138"/>
      <c r="DH29" s="1138"/>
      <c r="DI29" s="1138"/>
      <c r="DJ29" s="1138"/>
      <c r="DK29" s="1138"/>
      <c r="DL29" s="1138"/>
      <c r="DM29" s="1138"/>
      <c r="DN29" s="1138"/>
      <c r="DO29" s="1138"/>
      <c r="DP29" s="1138"/>
      <c r="DQ29" s="1138"/>
      <c r="DR29" s="1138"/>
      <c r="DS29" s="1138"/>
      <c r="DT29" s="1138"/>
      <c r="DU29" s="1138"/>
      <c r="DV29" s="1138"/>
      <c r="DW29" s="1138"/>
      <c r="DX29" s="1138"/>
      <c r="DY29" s="1138"/>
      <c r="DZ29" s="1138"/>
      <c r="EA29" s="1138"/>
      <c r="EB29" s="1138"/>
      <c r="EC29" s="1138"/>
      <c r="ED29" s="1138"/>
      <c r="EE29" s="1138"/>
      <c r="EF29" s="1138"/>
      <c r="EG29" s="1138"/>
      <c r="EH29" s="1138"/>
      <c r="EI29" s="1138"/>
      <c r="EJ29" s="1138"/>
      <c r="EK29" s="1138"/>
      <c r="EL29" s="1138"/>
      <c r="EM29" s="1138"/>
      <c r="EN29" s="1138"/>
      <c r="EO29" s="1138"/>
      <c r="EP29" s="1138"/>
      <c r="EQ29" s="1138"/>
      <c r="ER29" s="1138"/>
      <c r="ES29" s="1138"/>
      <c r="ET29" s="1138"/>
      <c r="EU29" s="1138"/>
      <c r="EV29" s="1138"/>
      <c r="EW29" s="1138"/>
      <c r="EX29" s="1138"/>
      <c r="EY29" s="1138"/>
      <c r="EZ29" s="1138"/>
      <c r="FA29" s="1138"/>
      <c r="FB29" s="1138"/>
      <c r="FC29" s="1138"/>
      <c r="FD29" s="1138"/>
      <c r="FE29" s="1138"/>
      <c r="FF29" s="1138"/>
      <c r="FG29" s="1138"/>
      <c r="FH29" s="1138"/>
      <c r="FI29" s="1138"/>
      <c r="FJ29" s="1138"/>
      <c r="FK29" s="1138"/>
      <c r="FL29" s="1138"/>
      <c r="FM29" s="1138"/>
      <c r="FN29" s="1138"/>
      <c r="FO29" s="1138"/>
      <c r="FP29" s="1138"/>
      <c r="FQ29" s="1138"/>
      <c r="FR29" s="1138"/>
      <c r="FS29" s="1138"/>
      <c r="FT29" s="1138"/>
      <c r="FU29" s="1138"/>
      <c r="FV29" s="1138"/>
      <c r="FW29" s="1138"/>
      <c r="FX29" s="1138"/>
      <c r="FY29" s="1138"/>
      <c r="FZ29" s="1138"/>
      <c r="GA29" s="1138"/>
      <c r="GB29" s="1138"/>
      <c r="GC29" s="1138"/>
      <c r="GD29" s="1138"/>
      <c r="GE29" s="1138"/>
      <c r="GF29" s="1138"/>
      <c r="GG29" s="1138"/>
      <c r="GH29" s="1138"/>
      <c r="GI29" s="1138"/>
      <c r="GJ29" s="1138"/>
      <c r="GK29" s="1138"/>
      <c r="GL29" s="1138"/>
      <c r="GM29" s="1138"/>
      <c r="GN29" s="1138"/>
      <c r="GO29" s="1138"/>
      <c r="GP29" s="1138"/>
      <c r="GQ29" s="1138"/>
      <c r="GR29" s="1138"/>
      <c r="GS29" s="1138"/>
      <c r="GT29" s="1138"/>
      <c r="GU29" s="1138"/>
      <c r="GV29" s="1138"/>
      <c r="GW29" s="1138"/>
      <c r="GX29" s="1138"/>
      <c r="GY29" s="1138"/>
      <c r="GZ29" s="1138"/>
      <c r="HA29" s="1138"/>
      <c r="HB29" s="1138"/>
      <c r="HC29" s="1138"/>
      <c r="HD29" s="1138"/>
      <c r="HE29" s="1138"/>
      <c r="HF29" s="1138"/>
      <c r="HG29" s="1138"/>
      <c r="HH29" s="1138"/>
      <c r="HI29" s="1138"/>
      <c r="HJ29" s="1138"/>
      <c r="HK29" s="1138"/>
      <c r="HL29" s="1138"/>
      <c r="HM29" s="1138"/>
      <c r="HN29" s="1138"/>
      <c r="HO29" s="1138"/>
      <c r="HP29" s="1138"/>
      <c r="HQ29" s="1138"/>
      <c r="HR29" s="1138"/>
      <c r="HS29" s="1138"/>
      <c r="HT29" s="1138"/>
      <c r="HU29" s="1138"/>
      <c r="HV29" s="1138"/>
      <c r="HW29" s="1138"/>
      <c r="HX29" s="1138"/>
      <c r="HY29" s="1138"/>
      <c r="HZ29" s="1138"/>
      <c r="IA29" s="1138"/>
      <c r="IB29" s="1138"/>
      <c r="IC29" s="1138"/>
      <c r="ID29" s="1138"/>
      <c r="IE29" s="1138"/>
      <c r="IF29" s="1138"/>
      <c r="IG29" s="1138"/>
      <c r="IH29" s="1138"/>
      <c r="II29" s="1138"/>
      <c r="IJ29" s="1138"/>
      <c r="IK29" s="1138"/>
      <c r="IL29" s="1138"/>
      <c r="IM29" s="1138"/>
      <c r="IN29" s="1138"/>
      <c r="IO29" s="1138"/>
      <c r="IP29" s="1138"/>
    </row>
    <row r="30" spans="1:21" s="1169" customFormat="1" ht="6.75" customHeight="1" thickBot="1">
      <c r="A30" s="1209"/>
      <c r="B30" s="1210"/>
      <c r="C30" s="1210"/>
      <c r="D30" s="1210"/>
      <c r="E30" s="1211"/>
      <c r="F30" s="1211"/>
      <c r="G30" s="1211"/>
      <c r="H30" s="1210"/>
      <c r="I30" s="1211"/>
      <c r="J30" s="1211"/>
      <c r="K30" s="1211"/>
      <c r="L30" s="1212"/>
      <c r="M30" s="1213"/>
      <c r="N30" s="1213"/>
      <c r="O30" s="1213"/>
      <c r="P30" s="1213"/>
      <c r="Q30" s="1213"/>
      <c r="R30" s="1214"/>
      <c r="U30" s="1191"/>
    </row>
    <row r="31" spans="1:21" s="1164" customFormat="1" ht="12" customHeight="1">
      <c r="A31" s="1237" t="s">
        <v>1112</v>
      </c>
      <c r="B31" s="1236"/>
      <c r="C31" s="1236"/>
      <c r="D31" s="1236"/>
      <c r="E31" s="1238"/>
      <c r="F31" s="1238"/>
      <c r="G31" s="1238"/>
      <c r="H31" s="1236"/>
      <c r="I31" s="1238"/>
      <c r="J31" s="1238"/>
      <c r="K31" s="1238"/>
      <c r="L31" s="1239"/>
      <c r="M31" s="1240"/>
      <c r="N31" s="1240"/>
      <c r="O31" s="1240"/>
      <c r="P31" s="1240"/>
      <c r="Q31" s="1240"/>
      <c r="U31" s="1241"/>
    </row>
    <row r="32" spans="1:17" s="1117" customFormat="1" ht="12" customHeight="1">
      <c r="A32" s="1145" t="s">
        <v>1113</v>
      </c>
      <c r="B32" s="1242"/>
      <c r="C32" s="1242"/>
      <c r="D32" s="1242"/>
      <c r="E32" s="1242"/>
      <c r="F32" s="1242"/>
      <c r="G32" s="1242"/>
      <c r="H32" s="1242"/>
      <c r="I32" s="1243" t="s">
        <v>1096</v>
      </c>
      <c r="J32" s="1244"/>
      <c r="K32" s="1242"/>
      <c r="L32" s="1242"/>
      <c r="M32" s="1242"/>
      <c r="N32" s="1244"/>
      <c r="O32" s="1244"/>
      <c r="P32" s="1244"/>
      <c r="Q32" s="1244"/>
    </row>
    <row r="33" spans="2:17" s="1169" customFormat="1" ht="15">
      <c r="B33" s="1215"/>
      <c r="C33" s="1171"/>
      <c r="D33" s="1171"/>
      <c r="E33" s="1215"/>
      <c r="F33" s="1215"/>
      <c r="G33" s="1215"/>
      <c r="H33" s="1171"/>
      <c r="I33" s="1215"/>
      <c r="J33" s="1215"/>
      <c r="K33" s="1215"/>
      <c r="L33" s="1215"/>
      <c r="M33" s="1215"/>
      <c r="N33" s="1215"/>
      <c r="O33" s="1215"/>
      <c r="P33" s="1215"/>
      <c r="Q33" s="1215"/>
    </row>
    <row r="34" spans="3:8" s="1169" customFormat="1" ht="15">
      <c r="C34" s="1170"/>
      <c r="D34" s="1170"/>
      <c r="H34" s="1170"/>
    </row>
    <row r="35" spans="3:8" s="1169" customFormat="1" ht="15">
      <c r="C35" s="1170"/>
      <c r="D35" s="1170"/>
      <c r="H35" s="1170"/>
    </row>
    <row r="36" spans="3:8" s="1169" customFormat="1" ht="15">
      <c r="C36" s="1170"/>
      <c r="D36" s="1170"/>
      <c r="H36" s="1170"/>
    </row>
    <row r="37" spans="3:8" s="1169" customFormat="1" ht="15">
      <c r="C37" s="1170"/>
      <c r="D37" s="1170"/>
      <c r="H37" s="1170"/>
    </row>
    <row r="38" spans="3:8" s="1169" customFormat="1" ht="15">
      <c r="C38" s="1170"/>
      <c r="D38" s="1170"/>
      <c r="H38" s="1170"/>
    </row>
    <row r="39" spans="3:8" s="1169" customFormat="1" ht="15">
      <c r="C39" s="1170"/>
      <c r="D39" s="1170"/>
      <c r="H39" s="1170"/>
    </row>
    <row r="40" spans="3:8" s="1169" customFormat="1" ht="15">
      <c r="C40" s="1170"/>
      <c r="D40" s="1170"/>
      <c r="H40" s="1170"/>
    </row>
    <row r="41" spans="3:8" s="1169" customFormat="1" ht="15">
      <c r="C41" s="1170"/>
      <c r="D41" s="1170"/>
      <c r="H41" s="1170"/>
    </row>
    <row r="42" spans="3:8" s="1169" customFormat="1" ht="15">
      <c r="C42" s="1170"/>
      <c r="D42" s="1170"/>
      <c r="H42" s="1170"/>
    </row>
    <row r="43" spans="3:8" s="1169" customFormat="1" ht="15">
      <c r="C43" s="1170"/>
      <c r="D43" s="1170"/>
      <c r="H43" s="1170"/>
    </row>
    <row r="44" spans="3:8" s="1169" customFormat="1" ht="15">
      <c r="C44" s="1170"/>
      <c r="D44" s="1170"/>
      <c r="H44" s="1170"/>
    </row>
    <row r="45" spans="3:8" s="1169" customFormat="1" ht="15">
      <c r="C45" s="1170"/>
      <c r="D45" s="1170"/>
      <c r="H45" s="1170"/>
    </row>
    <row r="46" spans="3:8" s="1169" customFormat="1" ht="15">
      <c r="C46" s="1170"/>
      <c r="D46" s="1170"/>
      <c r="H46" s="1170"/>
    </row>
    <row r="47" spans="3:8" s="1169" customFormat="1" ht="15">
      <c r="C47" s="1170"/>
      <c r="D47" s="1170"/>
      <c r="H47" s="1170"/>
    </row>
    <row r="48" spans="3:8" s="1169" customFormat="1" ht="15">
      <c r="C48" s="1170"/>
      <c r="D48" s="1170"/>
      <c r="H48" s="1170"/>
    </row>
    <row r="49" spans="3:8" s="1169" customFormat="1" ht="15">
      <c r="C49" s="1170"/>
      <c r="D49" s="1170"/>
      <c r="H49" s="1170"/>
    </row>
    <row r="50" spans="3:8" s="1169" customFormat="1" ht="15">
      <c r="C50" s="1170"/>
      <c r="D50" s="1170"/>
      <c r="H50" s="1170"/>
    </row>
    <row r="51" spans="3:8" s="1169" customFormat="1" ht="15">
      <c r="C51" s="1170"/>
      <c r="D51" s="1170"/>
      <c r="H51" s="1170"/>
    </row>
  </sheetData>
  <sheetProtection/>
  <mergeCells count="15">
    <mergeCell ref="B8:B10"/>
    <mergeCell ref="H6:K6"/>
    <mergeCell ref="H7:K7"/>
    <mergeCell ref="A1:C1"/>
    <mergeCell ref="A3:H3"/>
    <mergeCell ref="I3:R3"/>
    <mergeCell ref="A6:A10"/>
    <mergeCell ref="B6:B7"/>
    <mergeCell ref="C6:D6"/>
    <mergeCell ref="E6:G6"/>
    <mergeCell ref="L6:Q6"/>
    <mergeCell ref="R6:R10"/>
    <mergeCell ref="C7:D7"/>
    <mergeCell ref="E7:G7"/>
    <mergeCell ref="L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3"/>
  <sheetViews>
    <sheetView zoomScale="89" zoomScaleNormal="89" zoomScalePageLayoutView="0" workbookViewId="0" topLeftCell="A4">
      <selection activeCell="Q19" sqref="Q19"/>
    </sheetView>
  </sheetViews>
  <sheetFormatPr defaultColWidth="8.77734375" defaultRowHeight="13.5"/>
  <cols>
    <col min="1" max="1" width="12.77734375" style="96" customWidth="1"/>
    <col min="2" max="11" width="8.3359375" style="96" customWidth="1"/>
    <col min="12" max="12" width="12.77734375" style="96" customWidth="1"/>
    <col min="13" max="15" width="10.77734375" style="96" customWidth="1"/>
    <col min="16" max="17" width="10.77734375" style="97" customWidth="1"/>
    <col min="18" max="18" width="12.77734375" style="107" customWidth="1"/>
    <col min="19" max="16384" width="8.77734375" style="97" customWidth="1"/>
  </cols>
  <sheetData>
    <row r="1" spans="1:18" s="1256" customFormat="1" ht="12" customHeight="1">
      <c r="A1" s="1498" t="s">
        <v>896</v>
      </c>
      <c r="B1" s="1498"/>
      <c r="C1" s="1498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R1" s="1257" t="s">
        <v>1116</v>
      </c>
    </row>
    <row r="2" spans="1:18" s="87" customFormat="1" ht="12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R2" s="104"/>
    </row>
    <row r="3" spans="2:18" s="153" customFormat="1" ht="22.5">
      <c r="B3" s="154" t="s">
        <v>620</v>
      </c>
      <c r="C3" s="154"/>
      <c r="D3" s="154"/>
      <c r="E3" s="154"/>
      <c r="F3" s="154"/>
      <c r="G3" s="154"/>
      <c r="H3" s="154"/>
      <c r="J3" s="479"/>
      <c r="K3" s="479"/>
      <c r="L3" s="479"/>
      <c r="N3" s="479" t="s">
        <v>621</v>
      </c>
      <c r="O3" s="479"/>
      <c r="P3" s="479"/>
      <c r="Q3" s="479"/>
      <c r="R3" s="479"/>
    </row>
    <row r="4" spans="1:18" s="87" customFormat="1" ht="12" customHeight="1">
      <c r="A4" s="89"/>
      <c r="B4" s="89"/>
      <c r="C4" s="89"/>
      <c r="D4" s="89"/>
      <c r="E4" s="89"/>
      <c r="F4" s="89"/>
      <c r="G4" s="89"/>
      <c r="H4" s="89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s="1253" customFormat="1" ht="12" customHeight="1" thickBot="1">
      <c r="A5" s="1253" t="s">
        <v>1115</v>
      </c>
      <c r="O5" s="1254"/>
      <c r="R5" s="1254" t="s">
        <v>1256</v>
      </c>
    </row>
    <row r="6" spans="1:18" s="158" customFormat="1" ht="14.25" customHeight="1">
      <c r="A6" s="1694" t="s">
        <v>482</v>
      </c>
      <c r="B6" s="648" t="s">
        <v>817</v>
      </c>
      <c r="C6" s="648"/>
      <c r="D6" s="648"/>
      <c r="E6" s="648"/>
      <c r="F6" s="875" t="s">
        <v>818</v>
      </c>
      <c r="G6" s="648"/>
      <c r="H6" s="648"/>
      <c r="I6" s="875" t="s">
        <v>809</v>
      </c>
      <c r="J6" s="648"/>
      <c r="K6" s="648"/>
      <c r="L6" s="1696" t="s">
        <v>816</v>
      </c>
      <c r="M6" s="875" t="s">
        <v>813</v>
      </c>
      <c r="N6" s="648"/>
      <c r="O6" s="648"/>
      <c r="P6" s="876" t="s">
        <v>456</v>
      </c>
      <c r="Q6" s="876" t="s">
        <v>457</v>
      </c>
      <c r="R6" s="1699" t="s">
        <v>72</v>
      </c>
    </row>
    <row r="7" spans="1:18" s="158" customFormat="1" ht="19.5" customHeight="1">
      <c r="A7" s="1695"/>
      <c r="B7" s="649" t="s">
        <v>452</v>
      </c>
      <c r="C7" s="649" t="s">
        <v>458</v>
      </c>
      <c r="D7" s="649" t="s">
        <v>459</v>
      </c>
      <c r="E7" s="649" t="s">
        <v>460</v>
      </c>
      <c r="F7" s="649" t="s">
        <v>461</v>
      </c>
      <c r="G7" s="649" t="s">
        <v>462</v>
      </c>
      <c r="H7" s="649" t="s">
        <v>463</v>
      </c>
      <c r="I7" s="649" t="s">
        <v>452</v>
      </c>
      <c r="J7" s="649" t="s">
        <v>464</v>
      </c>
      <c r="K7" s="649" t="s">
        <v>465</v>
      </c>
      <c r="L7" s="1697"/>
      <c r="M7" s="649" t="s">
        <v>452</v>
      </c>
      <c r="N7" s="877" t="s">
        <v>814</v>
      </c>
      <c r="O7" s="650" t="s">
        <v>815</v>
      </c>
      <c r="P7" s="651"/>
      <c r="Q7" s="652"/>
      <c r="R7" s="1700"/>
    </row>
    <row r="8" spans="1:18" s="158" customFormat="1" ht="54.75" customHeight="1">
      <c r="A8" s="1664"/>
      <c r="B8" s="653" t="s">
        <v>1</v>
      </c>
      <c r="C8" s="653" t="s">
        <v>806</v>
      </c>
      <c r="D8" s="653" t="s">
        <v>807</v>
      </c>
      <c r="E8" s="653" t="s">
        <v>22</v>
      </c>
      <c r="F8" s="654" t="s">
        <v>454</v>
      </c>
      <c r="G8" s="654" t="s">
        <v>808</v>
      </c>
      <c r="H8" s="653" t="s">
        <v>26</v>
      </c>
      <c r="I8" s="653" t="s">
        <v>1</v>
      </c>
      <c r="J8" s="654" t="s">
        <v>810</v>
      </c>
      <c r="K8" s="654" t="s">
        <v>811</v>
      </c>
      <c r="L8" s="1698"/>
      <c r="M8" s="653" t="s">
        <v>1</v>
      </c>
      <c r="N8" s="653" t="s">
        <v>27</v>
      </c>
      <c r="O8" s="653" t="s">
        <v>28</v>
      </c>
      <c r="P8" s="654" t="s">
        <v>455</v>
      </c>
      <c r="Q8" s="654" t="s">
        <v>812</v>
      </c>
      <c r="R8" s="1540"/>
    </row>
    <row r="9" spans="1:18" s="158" customFormat="1" ht="19.5" customHeight="1">
      <c r="A9" s="655">
        <v>2016</v>
      </c>
      <c r="B9" s="656">
        <v>193</v>
      </c>
      <c r="C9" s="656">
        <v>172</v>
      </c>
      <c r="D9" s="656">
        <v>5</v>
      </c>
      <c r="E9" s="656">
        <v>16</v>
      </c>
      <c r="F9" s="656">
        <v>83</v>
      </c>
      <c r="G9" s="656">
        <v>10</v>
      </c>
      <c r="H9" s="656">
        <v>5705</v>
      </c>
      <c r="I9" s="656">
        <v>1030251</v>
      </c>
      <c r="J9" s="656">
        <v>513929</v>
      </c>
      <c r="K9" s="656">
        <v>516322</v>
      </c>
      <c r="L9" s="656">
        <v>7935816</v>
      </c>
      <c r="M9" s="1258">
        <v>1</v>
      </c>
      <c r="N9" s="1258">
        <v>1</v>
      </c>
      <c r="O9" s="1258">
        <v>0</v>
      </c>
      <c r="P9" s="1258">
        <v>18</v>
      </c>
      <c r="Q9" s="1258">
        <v>59</v>
      </c>
      <c r="R9" s="657">
        <v>2016</v>
      </c>
    </row>
    <row r="10" spans="1:18" s="158" customFormat="1" ht="19.5" customHeight="1">
      <c r="A10" s="655">
        <v>2017</v>
      </c>
      <c r="B10" s="656">
        <v>162</v>
      </c>
      <c r="C10" s="656">
        <v>139</v>
      </c>
      <c r="D10" s="656">
        <v>5</v>
      </c>
      <c r="E10" s="656">
        <v>18</v>
      </c>
      <c r="F10" s="656">
        <v>102</v>
      </c>
      <c r="G10" s="656">
        <v>12</v>
      </c>
      <c r="H10" s="656">
        <v>27125.390000000003</v>
      </c>
      <c r="I10" s="656">
        <v>1737593</v>
      </c>
      <c r="J10" s="656">
        <v>874477</v>
      </c>
      <c r="K10" s="656">
        <v>863116</v>
      </c>
      <c r="L10" s="656">
        <v>5908731</v>
      </c>
      <c r="M10" s="656">
        <v>4</v>
      </c>
      <c r="N10" s="1258">
        <v>0</v>
      </c>
      <c r="O10" s="1258">
        <v>4</v>
      </c>
      <c r="P10" s="1258">
        <v>24</v>
      </c>
      <c r="Q10" s="1258">
        <v>19</v>
      </c>
      <c r="R10" s="657">
        <v>2017</v>
      </c>
    </row>
    <row r="11" spans="1:18" s="158" customFormat="1" ht="19.5" customHeight="1">
      <c r="A11" s="655">
        <v>2018</v>
      </c>
      <c r="B11" s="656">
        <v>163</v>
      </c>
      <c r="C11" s="656">
        <v>149</v>
      </c>
      <c r="D11" s="656">
        <v>3</v>
      </c>
      <c r="E11" s="656">
        <v>11</v>
      </c>
      <c r="F11" s="656">
        <v>86</v>
      </c>
      <c r="G11" s="656">
        <v>6</v>
      </c>
      <c r="H11" s="656">
        <v>22277.15</v>
      </c>
      <c r="I11" s="656">
        <v>4289622</v>
      </c>
      <c r="J11" s="656">
        <v>1696232</v>
      </c>
      <c r="K11" s="656">
        <v>2593390</v>
      </c>
      <c r="L11" s="656">
        <v>20250663</v>
      </c>
      <c r="M11" s="656">
        <v>7</v>
      </c>
      <c r="N11" s="1258">
        <v>2</v>
      </c>
      <c r="O11" s="1258">
        <v>5</v>
      </c>
      <c r="P11" s="1258">
        <v>12</v>
      </c>
      <c r="Q11" s="1258">
        <v>3</v>
      </c>
      <c r="R11" s="657">
        <v>2018</v>
      </c>
    </row>
    <row r="12" spans="1:18" s="158" customFormat="1" ht="19.5" customHeight="1">
      <c r="A12" s="895">
        <v>2019</v>
      </c>
      <c r="B12" s="656">
        <v>148</v>
      </c>
      <c r="C12" s="656">
        <v>135</v>
      </c>
      <c r="D12" s="656">
        <v>3</v>
      </c>
      <c r="E12" s="656">
        <v>10</v>
      </c>
      <c r="F12" s="656">
        <v>31</v>
      </c>
      <c r="G12" s="656">
        <v>6</v>
      </c>
      <c r="H12" s="656">
        <v>8272.310000000001</v>
      </c>
      <c r="I12" s="656">
        <v>1119197</v>
      </c>
      <c r="J12" s="656">
        <v>315341</v>
      </c>
      <c r="K12" s="656">
        <v>803856</v>
      </c>
      <c r="L12" s="656">
        <v>27651996</v>
      </c>
      <c r="M12" s="656">
        <v>9</v>
      </c>
      <c r="N12" s="656">
        <v>3</v>
      </c>
      <c r="O12" s="656">
        <v>6</v>
      </c>
      <c r="P12" s="656">
        <v>8</v>
      </c>
      <c r="Q12" s="656">
        <v>6</v>
      </c>
      <c r="R12" s="883">
        <v>2019</v>
      </c>
    </row>
    <row r="13" spans="1:18" s="469" customFormat="1" ht="19.5" customHeight="1">
      <c r="A13" s="658">
        <v>2020</v>
      </c>
      <c r="B13" s="659">
        <f>SUM(B14:B29)</f>
        <v>125</v>
      </c>
      <c r="C13" s="659">
        <f aca="true" t="shared" si="0" ref="C13:Q13">SUM(C14:C29)</f>
        <v>123</v>
      </c>
      <c r="D13" s="659">
        <f t="shared" si="0"/>
        <v>2</v>
      </c>
      <c r="E13" s="659">
        <f t="shared" si="0"/>
        <v>0</v>
      </c>
      <c r="F13" s="659">
        <f t="shared" si="0"/>
        <v>94</v>
      </c>
      <c r="G13" s="659">
        <f t="shared" si="0"/>
        <v>10</v>
      </c>
      <c r="H13" s="659">
        <f t="shared" si="0"/>
        <v>13069.35</v>
      </c>
      <c r="I13" s="659">
        <f t="shared" si="0"/>
        <v>1359310</v>
      </c>
      <c r="J13" s="659">
        <f t="shared" si="0"/>
        <v>762513</v>
      </c>
      <c r="K13" s="659">
        <f t="shared" si="0"/>
        <v>596797</v>
      </c>
      <c r="L13" s="659">
        <f t="shared" si="0"/>
        <v>74068972</v>
      </c>
      <c r="M13" s="659">
        <f t="shared" si="0"/>
        <v>9</v>
      </c>
      <c r="N13" s="659">
        <f t="shared" si="0"/>
        <v>2</v>
      </c>
      <c r="O13" s="659">
        <f t="shared" si="0"/>
        <v>7</v>
      </c>
      <c r="P13" s="659">
        <f t="shared" si="0"/>
        <v>14</v>
      </c>
      <c r="Q13" s="659">
        <f t="shared" si="0"/>
        <v>2</v>
      </c>
      <c r="R13" s="660">
        <v>2020</v>
      </c>
    </row>
    <row r="14" spans="1:18" s="157" customFormat="1" ht="19.5" customHeight="1">
      <c r="A14" s="661" t="s">
        <v>466</v>
      </c>
      <c r="B14" s="656">
        <f aca="true" t="shared" si="1" ref="B14:B29">SUM(C14:E14)</f>
        <v>14</v>
      </c>
      <c r="C14" s="662">
        <v>14</v>
      </c>
      <c r="D14" s="662">
        <v>0</v>
      </c>
      <c r="E14" s="662">
        <v>0</v>
      </c>
      <c r="F14" s="662">
        <v>8</v>
      </c>
      <c r="G14" s="662">
        <v>1</v>
      </c>
      <c r="H14" s="662">
        <v>944</v>
      </c>
      <c r="I14" s="662">
        <f aca="true" t="shared" si="2" ref="I14:I29">SUM(J14:K14)</f>
        <v>87768</v>
      </c>
      <c r="J14" s="662">
        <v>80937</v>
      </c>
      <c r="K14" s="662">
        <v>6831</v>
      </c>
      <c r="L14" s="662">
        <v>3414137</v>
      </c>
      <c r="M14" s="663">
        <f>SUM(N14:O14)</f>
        <v>2</v>
      </c>
      <c r="N14" s="663">
        <v>0</v>
      </c>
      <c r="O14" s="663">
        <v>2</v>
      </c>
      <c r="P14" s="663">
        <v>1</v>
      </c>
      <c r="Q14" s="663">
        <v>0</v>
      </c>
      <c r="R14" s="612" t="s">
        <v>244</v>
      </c>
    </row>
    <row r="15" spans="1:18" s="157" customFormat="1" ht="19.5" customHeight="1">
      <c r="A15" s="661" t="s">
        <v>467</v>
      </c>
      <c r="B15" s="656">
        <f t="shared" si="1"/>
        <v>4</v>
      </c>
      <c r="C15" s="662">
        <v>4</v>
      </c>
      <c r="D15" s="662">
        <v>0</v>
      </c>
      <c r="E15" s="662">
        <v>0</v>
      </c>
      <c r="F15" s="662">
        <v>5</v>
      </c>
      <c r="G15" s="662">
        <v>0</v>
      </c>
      <c r="H15" s="662">
        <v>11</v>
      </c>
      <c r="I15" s="662">
        <f t="shared" si="2"/>
        <v>5020</v>
      </c>
      <c r="J15" s="662">
        <v>1589</v>
      </c>
      <c r="K15" s="662">
        <v>3431</v>
      </c>
      <c r="L15" s="662">
        <v>234713</v>
      </c>
      <c r="M15" s="663">
        <f aca="true" t="shared" si="3" ref="M15:M29">SUM(N15:O15)</f>
        <v>0</v>
      </c>
      <c r="N15" s="663">
        <v>0</v>
      </c>
      <c r="O15" s="663">
        <v>0</v>
      </c>
      <c r="P15" s="663">
        <v>0</v>
      </c>
      <c r="Q15" s="663">
        <v>0</v>
      </c>
      <c r="R15" s="664" t="s">
        <v>211</v>
      </c>
    </row>
    <row r="16" spans="1:18" s="157" customFormat="1" ht="19.5" customHeight="1">
      <c r="A16" s="661" t="s">
        <v>468</v>
      </c>
      <c r="B16" s="656">
        <f t="shared" si="1"/>
        <v>13</v>
      </c>
      <c r="C16" s="662">
        <v>12</v>
      </c>
      <c r="D16" s="662">
        <v>1</v>
      </c>
      <c r="E16" s="662">
        <v>0</v>
      </c>
      <c r="F16" s="662">
        <v>5</v>
      </c>
      <c r="G16" s="662">
        <v>0</v>
      </c>
      <c r="H16" s="662">
        <v>43</v>
      </c>
      <c r="I16" s="662">
        <f t="shared" si="2"/>
        <v>29058</v>
      </c>
      <c r="J16" s="662">
        <v>2643</v>
      </c>
      <c r="K16" s="662">
        <v>26415</v>
      </c>
      <c r="L16" s="662">
        <v>192014</v>
      </c>
      <c r="M16" s="663">
        <f t="shared" si="3"/>
        <v>0</v>
      </c>
      <c r="N16" s="663">
        <v>0</v>
      </c>
      <c r="O16" s="663">
        <v>0</v>
      </c>
      <c r="P16" s="663">
        <v>0</v>
      </c>
      <c r="Q16" s="663">
        <v>0</v>
      </c>
      <c r="R16" s="664" t="s">
        <v>212</v>
      </c>
    </row>
    <row r="17" spans="1:18" s="157" customFormat="1" ht="19.5" customHeight="1">
      <c r="A17" s="661" t="s">
        <v>469</v>
      </c>
      <c r="B17" s="656">
        <f t="shared" si="1"/>
        <v>7</v>
      </c>
      <c r="C17" s="662">
        <v>7</v>
      </c>
      <c r="D17" s="662">
        <v>0</v>
      </c>
      <c r="E17" s="662">
        <v>0</v>
      </c>
      <c r="F17" s="662">
        <v>4</v>
      </c>
      <c r="G17" s="662">
        <v>0</v>
      </c>
      <c r="H17" s="662">
        <v>78</v>
      </c>
      <c r="I17" s="662">
        <f t="shared" si="2"/>
        <v>9672</v>
      </c>
      <c r="J17" s="662">
        <v>6342</v>
      </c>
      <c r="K17" s="662">
        <v>3330</v>
      </c>
      <c r="L17" s="662">
        <v>432198</v>
      </c>
      <c r="M17" s="663">
        <f t="shared" si="3"/>
        <v>0</v>
      </c>
      <c r="N17" s="663">
        <v>0</v>
      </c>
      <c r="O17" s="663">
        <v>0</v>
      </c>
      <c r="P17" s="663">
        <v>0</v>
      </c>
      <c r="Q17" s="663">
        <v>0</v>
      </c>
      <c r="R17" s="664" t="s">
        <v>213</v>
      </c>
    </row>
    <row r="18" spans="1:18" s="157" customFormat="1" ht="19.5" customHeight="1">
      <c r="A18" s="661" t="s">
        <v>470</v>
      </c>
      <c r="B18" s="656">
        <f t="shared" si="1"/>
        <v>11</v>
      </c>
      <c r="C18" s="662">
        <v>11</v>
      </c>
      <c r="D18" s="662">
        <v>0</v>
      </c>
      <c r="E18" s="662">
        <v>0</v>
      </c>
      <c r="F18" s="662">
        <v>8</v>
      </c>
      <c r="G18" s="662">
        <v>2</v>
      </c>
      <c r="H18" s="662">
        <v>3928</v>
      </c>
      <c r="I18" s="662">
        <f t="shared" si="2"/>
        <v>321828</v>
      </c>
      <c r="J18" s="662">
        <v>207952</v>
      </c>
      <c r="K18" s="662">
        <v>113876</v>
      </c>
      <c r="L18" s="662">
        <v>519041</v>
      </c>
      <c r="M18" s="663">
        <f t="shared" si="3"/>
        <v>0</v>
      </c>
      <c r="N18" s="663">
        <v>0</v>
      </c>
      <c r="O18" s="663">
        <v>0</v>
      </c>
      <c r="P18" s="663">
        <v>2</v>
      </c>
      <c r="Q18" s="663">
        <v>0</v>
      </c>
      <c r="R18" s="664" t="s">
        <v>214</v>
      </c>
    </row>
    <row r="19" spans="1:18" s="157" customFormat="1" ht="19.5" customHeight="1">
      <c r="A19" s="661" t="s">
        <v>471</v>
      </c>
      <c r="B19" s="656">
        <f t="shared" si="1"/>
        <v>6</v>
      </c>
      <c r="C19" s="662">
        <v>6</v>
      </c>
      <c r="D19" s="662">
        <v>0</v>
      </c>
      <c r="E19" s="662">
        <v>0</v>
      </c>
      <c r="F19" s="662">
        <v>3</v>
      </c>
      <c r="G19" s="662">
        <v>0</v>
      </c>
      <c r="H19" s="662">
        <v>125</v>
      </c>
      <c r="I19" s="662">
        <f t="shared" si="2"/>
        <v>13480</v>
      </c>
      <c r="J19" s="662">
        <v>9551</v>
      </c>
      <c r="K19" s="662">
        <v>3929</v>
      </c>
      <c r="L19" s="662">
        <v>3623</v>
      </c>
      <c r="M19" s="663">
        <f t="shared" si="3"/>
        <v>1</v>
      </c>
      <c r="N19" s="663">
        <v>1</v>
      </c>
      <c r="O19" s="663">
        <v>0</v>
      </c>
      <c r="P19" s="663">
        <v>0</v>
      </c>
      <c r="Q19" s="663">
        <v>0</v>
      </c>
      <c r="R19" s="664" t="s">
        <v>215</v>
      </c>
    </row>
    <row r="20" spans="1:18" s="157" customFormat="1" ht="19.5" customHeight="1">
      <c r="A20" s="661" t="s">
        <v>472</v>
      </c>
      <c r="B20" s="656">
        <f t="shared" si="1"/>
        <v>7</v>
      </c>
      <c r="C20" s="662">
        <v>7</v>
      </c>
      <c r="D20" s="662">
        <v>0</v>
      </c>
      <c r="E20" s="662">
        <v>0</v>
      </c>
      <c r="F20" s="662">
        <v>8</v>
      </c>
      <c r="G20" s="662">
        <v>0</v>
      </c>
      <c r="H20" s="662">
        <v>1392</v>
      </c>
      <c r="I20" s="662">
        <f t="shared" si="2"/>
        <v>11571</v>
      </c>
      <c r="J20" s="662">
        <v>5711</v>
      </c>
      <c r="K20" s="662">
        <v>5860</v>
      </c>
      <c r="L20" s="662">
        <v>174981</v>
      </c>
      <c r="M20" s="663">
        <f t="shared" si="3"/>
        <v>0</v>
      </c>
      <c r="N20" s="663">
        <v>0</v>
      </c>
      <c r="O20" s="663">
        <v>0</v>
      </c>
      <c r="P20" s="663">
        <v>0</v>
      </c>
      <c r="Q20" s="663">
        <v>0</v>
      </c>
      <c r="R20" s="664" t="s">
        <v>216</v>
      </c>
    </row>
    <row r="21" spans="1:18" s="157" customFormat="1" ht="19.5" customHeight="1">
      <c r="A21" s="661" t="s">
        <v>473</v>
      </c>
      <c r="B21" s="656">
        <f t="shared" si="1"/>
        <v>11</v>
      </c>
      <c r="C21" s="662">
        <v>11</v>
      </c>
      <c r="D21" s="662">
        <v>0</v>
      </c>
      <c r="E21" s="662">
        <v>0</v>
      </c>
      <c r="F21" s="662">
        <v>9</v>
      </c>
      <c r="G21" s="662">
        <v>0</v>
      </c>
      <c r="H21" s="662">
        <v>1311.73</v>
      </c>
      <c r="I21" s="662">
        <f t="shared" si="2"/>
        <v>446685</v>
      </c>
      <c r="J21" s="662">
        <v>186150</v>
      </c>
      <c r="K21" s="662">
        <v>260535</v>
      </c>
      <c r="L21" s="662">
        <v>374297</v>
      </c>
      <c r="M21" s="663">
        <f t="shared" si="3"/>
        <v>2</v>
      </c>
      <c r="N21" s="663">
        <v>0</v>
      </c>
      <c r="O21" s="663">
        <v>2</v>
      </c>
      <c r="P21" s="663">
        <v>0</v>
      </c>
      <c r="Q21" s="663">
        <v>0</v>
      </c>
      <c r="R21" s="664" t="s">
        <v>217</v>
      </c>
    </row>
    <row r="22" spans="1:18" s="157" customFormat="1" ht="19.5" customHeight="1">
      <c r="A22" s="661" t="s">
        <v>474</v>
      </c>
      <c r="B22" s="656">
        <f t="shared" si="1"/>
        <v>8</v>
      </c>
      <c r="C22" s="662">
        <v>8</v>
      </c>
      <c r="D22" s="662">
        <v>0</v>
      </c>
      <c r="E22" s="662">
        <v>0</v>
      </c>
      <c r="F22" s="662">
        <v>8</v>
      </c>
      <c r="G22" s="662">
        <v>1</v>
      </c>
      <c r="H22" s="662">
        <v>2382.16</v>
      </c>
      <c r="I22" s="662">
        <f t="shared" si="2"/>
        <v>88703</v>
      </c>
      <c r="J22" s="662">
        <v>70191</v>
      </c>
      <c r="K22" s="662">
        <v>18512</v>
      </c>
      <c r="L22" s="662">
        <v>135104</v>
      </c>
      <c r="M22" s="663">
        <f t="shared" si="3"/>
        <v>2</v>
      </c>
      <c r="N22" s="663">
        <v>1</v>
      </c>
      <c r="O22" s="663">
        <v>1</v>
      </c>
      <c r="P22" s="663">
        <v>1</v>
      </c>
      <c r="Q22" s="663">
        <v>0</v>
      </c>
      <c r="R22" s="664" t="s">
        <v>218</v>
      </c>
    </row>
    <row r="23" spans="1:18" s="157" customFormat="1" ht="19.5" customHeight="1">
      <c r="A23" s="661" t="s">
        <v>475</v>
      </c>
      <c r="B23" s="656">
        <f t="shared" si="1"/>
        <v>1</v>
      </c>
      <c r="C23" s="662">
        <v>1</v>
      </c>
      <c r="D23" s="662">
        <v>0</v>
      </c>
      <c r="E23" s="662">
        <v>0</v>
      </c>
      <c r="F23" s="662">
        <v>1</v>
      </c>
      <c r="G23" s="662">
        <v>1</v>
      </c>
      <c r="H23" s="662">
        <v>115</v>
      </c>
      <c r="I23" s="662">
        <f t="shared" si="2"/>
        <v>47316</v>
      </c>
      <c r="J23" s="662">
        <v>38076</v>
      </c>
      <c r="K23" s="662">
        <v>9240</v>
      </c>
      <c r="L23" s="662">
        <v>18581</v>
      </c>
      <c r="M23" s="663">
        <f t="shared" si="3"/>
        <v>0</v>
      </c>
      <c r="N23" s="663">
        <v>0</v>
      </c>
      <c r="O23" s="663">
        <v>0</v>
      </c>
      <c r="P23" s="663">
        <v>1</v>
      </c>
      <c r="Q23" s="663">
        <v>0</v>
      </c>
      <c r="R23" s="664" t="s">
        <v>219</v>
      </c>
    </row>
    <row r="24" spans="1:18" s="157" customFormat="1" ht="19.5" customHeight="1">
      <c r="A24" s="661" t="s">
        <v>476</v>
      </c>
      <c r="B24" s="656">
        <f t="shared" si="1"/>
        <v>5</v>
      </c>
      <c r="C24" s="662">
        <v>5</v>
      </c>
      <c r="D24" s="662">
        <v>0</v>
      </c>
      <c r="E24" s="662">
        <v>0</v>
      </c>
      <c r="F24" s="662">
        <v>2</v>
      </c>
      <c r="G24" s="662">
        <v>1</v>
      </c>
      <c r="H24" s="662">
        <v>45.2</v>
      </c>
      <c r="I24" s="662">
        <f t="shared" si="2"/>
        <v>39956</v>
      </c>
      <c r="J24" s="662">
        <v>30631</v>
      </c>
      <c r="K24" s="662">
        <v>9325</v>
      </c>
      <c r="L24" s="662">
        <v>73664</v>
      </c>
      <c r="M24" s="663">
        <f t="shared" si="3"/>
        <v>0</v>
      </c>
      <c r="N24" s="663">
        <v>0</v>
      </c>
      <c r="O24" s="663">
        <v>0</v>
      </c>
      <c r="P24" s="663">
        <v>2</v>
      </c>
      <c r="Q24" s="663">
        <v>0</v>
      </c>
      <c r="R24" s="664" t="s">
        <v>220</v>
      </c>
    </row>
    <row r="25" spans="1:18" s="157" customFormat="1" ht="19.5" customHeight="1">
      <c r="A25" s="661" t="s">
        <v>477</v>
      </c>
      <c r="B25" s="656">
        <f t="shared" si="1"/>
        <v>5</v>
      </c>
      <c r="C25" s="662">
        <v>4</v>
      </c>
      <c r="D25" s="662">
        <v>1</v>
      </c>
      <c r="E25" s="662">
        <v>0</v>
      </c>
      <c r="F25" s="662">
        <v>2</v>
      </c>
      <c r="G25" s="662">
        <v>0</v>
      </c>
      <c r="H25" s="662">
        <v>502</v>
      </c>
      <c r="I25" s="662">
        <f t="shared" si="2"/>
        <v>1182</v>
      </c>
      <c r="J25" s="662">
        <v>536</v>
      </c>
      <c r="K25" s="662">
        <v>646</v>
      </c>
      <c r="L25" s="662">
        <v>41319799</v>
      </c>
      <c r="M25" s="663">
        <f t="shared" si="3"/>
        <v>0</v>
      </c>
      <c r="N25" s="663">
        <v>0</v>
      </c>
      <c r="O25" s="663">
        <v>0</v>
      </c>
      <c r="P25" s="663">
        <v>0</v>
      </c>
      <c r="Q25" s="663">
        <v>2</v>
      </c>
      <c r="R25" s="664" t="s">
        <v>221</v>
      </c>
    </row>
    <row r="26" spans="1:18" s="157" customFormat="1" ht="19.5" customHeight="1">
      <c r="A26" s="661" t="s">
        <v>478</v>
      </c>
      <c r="B26" s="656">
        <f t="shared" si="1"/>
        <v>2</v>
      </c>
      <c r="C26" s="662">
        <v>2</v>
      </c>
      <c r="D26" s="662">
        <v>0</v>
      </c>
      <c r="E26" s="662">
        <v>0</v>
      </c>
      <c r="F26" s="662">
        <v>1</v>
      </c>
      <c r="G26" s="662">
        <v>0</v>
      </c>
      <c r="H26" s="662">
        <v>0</v>
      </c>
      <c r="I26" s="662">
        <f t="shared" si="2"/>
        <v>2618</v>
      </c>
      <c r="J26" s="662">
        <v>896</v>
      </c>
      <c r="K26" s="662">
        <v>1722</v>
      </c>
      <c r="L26" s="662">
        <v>2514473</v>
      </c>
      <c r="M26" s="663">
        <f t="shared" si="3"/>
        <v>0</v>
      </c>
      <c r="N26" s="663">
        <v>0</v>
      </c>
      <c r="O26" s="663">
        <v>0</v>
      </c>
      <c r="P26" s="663">
        <v>0</v>
      </c>
      <c r="Q26" s="663">
        <v>0</v>
      </c>
      <c r="R26" s="664" t="s">
        <v>3</v>
      </c>
    </row>
    <row r="27" spans="1:18" s="157" customFormat="1" ht="19.5" customHeight="1">
      <c r="A27" s="661" t="s">
        <v>479</v>
      </c>
      <c r="B27" s="656">
        <f t="shared" si="1"/>
        <v>11</v>
      </c>
      <c r="C27" s="662">
        <v>11</v>
      </c>
      <c r="D27" s="662">
        <v>0</v>
      </c>
      <c r="E27" s="662">
        <v>0</v>
      </c>
      <c r="F27" s="662">
        <v>9</v>
      </c>
      <c r="G27" s="662">
        <v>1</v>
      </c>
      <c r="H27" s="662">
        <v>800</v>
      </c>
      <c r="I27" s="662">
        <f t="shared" si="2"/>
        <v>33663</v>
      </c>
      <c r="J27" s="662">
        <v>23840</v>
      </c>
      <c r="K27" s="662">
        <v>9823</v>
      </c>
      <c r="L27" s="662">
        <v>2028826</v>
      </c>
      <c r="M27" s="663">
        <f t="shared" si="3"/>
        <v>0</v>
      </c>
      <c r="N27" s="663">
        <v>0</v>
      </c>
      <c r="O27" s="663">
        <v>0</v>
      </c>
      <c r="P27" s="663">
        <v>2</v>
      </c>
      <c r="Q27" s="663">
        <v>0</v>
      </c>
      <c r="R27" s="664" t="s">
        <v>4</v>
      </c>
    </row>
    <row r="28" spans="1:18" s="157" customFormat="1" ht="19.5" customHeight="1">
      <c r="A28" s="661" t="s">
        <v>480</v>
      </c>
      <c r="B28" s="656">
        <f t="shared" si="1"/>
        <v>5</v>
      </c>
      <c r="C28" s="662">
        <v>5</v>
      </c>
      <c r="D28" s="662">
        <v>0</v>
      </c>
      <c r="E28" s="662">
        <v>0</v>
      </c>
      <c r="F28" s="662">
        <v>4</v>
      </c>
      <c r="G28" s="662">
        <v>1</v>
      </c>
      <c r="H28" s="662">
        <v>24</v>
      </c>
      <c r="I28" s="662">
        <f t="shared" si="2"/>
        <v>8893</v>
      </c>
      <c r="J28" s="662">
        <v>5453</v>
      </c>
      <c r="K28" s="662">
        <v>3440</v>
      </c>
      <c r="L28" s="662">
        <v>95084</v>
      </c>
      <c r="M28" s="663">
        <f t="shared" si="3"/>
        <v>0</v>
      </c>
      <c r="N28" s="663">
        <v>0</v>
      </c>
      <c r="O28" s="663">
        <v>0</v>
      </c>
      <c r="P28" s="663">
        <v>1</v>
      </c>
      <c r="Q28" s="663">
        <v>0</v>
      </c>
      <c r="R28" s="664" t="s">
        <v>5</v>
      </c>
    </row>
    <row r="29" spans="1:18" s="157" customFormat="1" ht="19.5" customHeight="1">
      <c r="A29" s="661" t="s">
        <v>481</v>
      </c>
      <c r="B29" s="656">
        <f t="shared" si="1"/>
        <v>15</v>
      </c>
      <c r="C29" s="662">
        <v>15</v>
      </c>
      <c r="D29" s="662">
        <v>0</v>
      </c>
      <c r="E29" s="662">
        <v>0</v>
      </c>
      <c r="F29" s="662">
        <v>17</v>
      </c>
      <c r="G29" s="662">
        <v>2</v>
      </c>
      <c r="H29" s="662">
        <v>1368.26</v>
      </c>
      <c r="I29" s="662">
        <f t="shared" si="2"/>
        <v>211897</v>
      </c>
      <c r="J29" s="662">
        <v>92015</v>
      </c>
      <c r="K29" s="662">
        <v>119882</v>
      </c>
      <c r="L29" s="662">
        <v>22538437</v>
      </c>
      <c r="M29" s="663">
        <f t="shared" si="3"/>
        <v>2</v>
      </c>
      <c r="N29" s="663">
        <v>0</v>
      </c>
      <c r="O29" s="663">
        <v>2</v>
      </c>
      <c r="P29" s="663">
        <v>4</v>
      </c>
      <c r="Q29" s="663">
        <v>0</v>
      </c>
      <c r="R29" s="664" t="s">
        <v>6</v>
      </c>
    </row>
    <row r="30" spans="1:18" s="157" customFormat="1" ht="26.25" customHeight="1" hidden="1">
      <c r="A30" s="160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61"/>
    </row>
    <row r="31" spans="1:18" s="157" customFormat="1" ht="5.25" customHeight="1" thickBot="1">
      <c r="A31" s="321"/>
      <c r="B31" s="322"/>
      <c r="C31" s="374"/>
      <c r="D31" s="322"/>
      <c r="E31" s="322"/>
      <c r="F31" s="322"/>
      <c r="G31" s="322"/>
      <c r="H31" s="322"/>
      <c r="I31" s="322"/>
      <c r="J31" s="322"/>
      <c r="K31" s="322"/>
      <c r="L31" s="322"/>
      <c r="M31" s="375"/>
      <c r="N31" s="375"/>
      <c r="O31" s="375"/>
      <c r="P31" s="375"/>
      <c r="Q31" s="375"/>
      <c r="R31" s="376"/>
    </row>
    <row r="32" spans="15:18" s="157" customFormat="1" ht="5.25" customHeight="1">
      <c r="O32" s="162"/>
      <c r="R32" s="163"/>
    </row>
    <row r="33" spans="1:19" ht="12" customHeight="1">
      <c r="A33" s="56" t="s">
        <v>222</v>
      </c>
      <c r="B33" s="104"/>
      <c r="C33" s="104"/>
      <c r="D33" s="104"/>
      <c r="E33" s="104"/>
      <c r="F33" s="105"/>
      <c r="G33" s="104"/>
      <c r="H33" s="104"/>
      <c r="J33" s="78"/>
      <c r="K33" s="78"/>
      <c r="L33" s="106" t="s">
        <v>223</v>
      </c>
      <c r="N33" s="107"/>
      <c r="O33" s="107"/>
      <c r="P33" s="108"/>
      <c r="Q33" s="96"/>
      <c r="S33" s="96"/>
    </row>
    <row r="34" spans="9:15" ht="15.75">
      <c r="I34" s="110"/>
      <c r="J34" s="110"/>
      <c r="K34" s="110"/>
      <c r="L34" s="110"/>
      <c r="M34" s="111"/>
      <c r="O34" s="109"/>
    </row>
    <row r="35" spans="9:15" ht="15.75">
      <c r="I35" s="110"/>
      <c r="J35" s="112"/>
      <c r="K35" s="112"/>
      <c r="L35" s="112"/>
      <c r="M35" s="111"/>
      <c r="O35" s="109"/>
    </row>
    <row r="36" spans="9:15" ht="15.75">
      <c r="I36" s="110"/>
      <c r="J36" s="112"/>
      <c r="K36" s="112"/>
      <c r="L36" s="112"/>
      <c r="M36" s="111"/>
      <c r="O36" s="109"/>
    </row>
    <row r="37" spans="9:15" ht="15.75">
      <c r="I37" s="110"/>
      <c r="J37" s="112"/>
      <c r="K37" s="112"/>
      <c r="L37" s="112"/>
      <c r="M37" s="111"/>
      <c r="O37" s="109"/>
    </row>
    <row r="38" spans="9:15" ht="15.75">
      <c r="I38" s="110"/>
      <c r="J38" s="112"/>
      <c r="K38" s="112"/>
      <c r="L38" s="112"/>
      <c r="M38" s="111"/>
      <c r="O38" s="109"/>
    </row>
    <row r="39" spans="9:15" ht="15.75">
      <c r="I39" s="110"/>
      <c r="J39" s="112"/>
      <c r="K39" s="112"/>
      <c r="L39" s="112"/>
      <c r="M39" s="111"/>
      <c r="O39" s="109"/>
    </row>
    <row r="40" spans="9:15" ht="15.75">
      <c r="I40" s="110"/>
      <c r="J40" s="112"/>
      <c r="K40" s="112"/>
      <c r="L40" s="112"/>
      <c r="M40" s="111"/>
      <c r="O40" s="109"/>
    </row>
    <row r="41" spans="9:15" ht="15.75">
      <c r="I41" s="110"/>
      <c r="J41" s="112"/>
      <c r="K41" s="112"/>
      <c r="L41" s="112"/>
      <c r="M41" s="111"/>
      <c r="O41" s="109"/>
    </row>
    <row r="42" spans="9:15" ht="15.75">
      <c r="I42" s="110"/>
      <c r="J42" s="112"/>
      <c r="K42" s="112"/>
      <c r="L42" s="112"/>
      <c r="M42" s="111"/>
      <c r="O42" s="109"/>
    </row>
    <row r="43" spans="9:15" ht="15.75">
      <c r="I43" s="110"/>
      <c r="J43" s="112"/>
      <c r="K43" s="112"/>
      <c r="L43" s="112"/>
      <c r="M43" s="111"/>
      <c r="O43" s="109"/>
    </row>
    <row r="44" ht="15.75">
      <c r="O44" s="109"/>
    </row>
    <row r="45" ht="15.75">
      <c r="O45" s="109"/>
    </row>
    <row r="46" ht="15.75">
      <c r="O46" s="109"/>
    </row>
    <row r="47" ht="15.75">
      <c r="O47" s="109"/>
    </row>
    <row r="48" ht="15.75">
      <c r="O48" s="109"/>
    </row>
    <row r="49" ht="15.75">
      <c r="O49" s="109"/>
    </row>
    <row r="50" ht="15.75">
      <c r="O50" s="109"/>
    </row>
    <row r="51" ht="15.75">
      <c r="O51" s="109"/>
    </row>
    <row r="52" ht="15.75">
      <c r="O52" s="109"/>
    </row>
    <row r="53" ht="15.75">
      <c r="O53" s="109"/>
    </row>
    <row r="54" ht="15.75">
      <c r="O54" s="109"/>
    </row>
    <row r="55" ht="15.75">
      <c r="O55" s="109"/>
    </row>
    <row r="56" ht="15.75">
      <c r="O56" s="109"/>
    </row>
    <row r="57" ht="15.75">
      <c r="O57" s="109"/>
    </row>
    <row r="58" ht="15.75">
      <c r="O58" s="109"/>
    </row>
    <row r="59" ht="15.75">
      <c r="O59" s="109"/>
    </row>
    <row r="60" ht="15.75">
      <c r="O60" s="109"/>
    </row>
    <row r="61" ht="15.75">
      <c r="O61" s="109"/>
    </row>
    <row r="62" ht="15.75">
      <c r="O62" s="109"/>
    </row>
    <row r="63" ht="15.75">
      <c r="O63" s="109"/>
    </row>
    <row r="64" ht="15.75">
      <c r="O64" s="109"/>
    </row>
    <row r="65" ht="15.75">
      <c r="O65" s="109"/>
    </row>
    <row r="66" ht="15.75">
      <c r="O66" s="109"/>
    </row>
    <row r="67" ht="15.75">
      <c r="O67" s="109"/>
    </row>
    <row r="68" ht="15.75">
      <c r="O68" s="109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</sheetData>
  <sheetProtection/>
  <mergeCells count="4">
    <mergeCell ref="A1:C1"/>
    <mergeCell ref="A6:A8"/>
    <mergeCell ref="L6:L8"/>
    <mergeCell ref="R6:R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7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T21" sqref="T21"/>
    </sheetView>
  </sheetViews>
  <sheetFormatPr defaultColWidth="8.88671875" defaultRowHeight="13.5"/>
  <cols>
    <col min="1" max="4" width="10.77734375" style="103" customWidth="1"/>
    <col min="5" max="5" width="10.77734375" style="490" customWidth="1"/>
    <col min="6" max="13" width="10.77734375" style="103" customWidth="1"/>
    <col min="14" max="14" width="10.77734375" style="491" customWidth="1"/>
    <col min="15" max="17" width="0.3359375" style="102" customWidth="1"/>
    <col min="18" max="16384" width="8.88671875" style="102" customWidth="1"/>
  </cols>
  <sheetData>
    <row r="1" spans="1:14" s="1261" customFormat="1" ht="11.25">
      <c r="A1" s="1498" t="s">
        <v>896</v>
      </c>
      <c r="B1" s="1498"/>
      <c r="C1" s="1498"/>
      <c r="D1" s="1259"/>
      <c r="E1" s="1260"/>
      <c r="F1" s="1259"/>
      <c r="G1" s="1259"/>
      <c r="H1" s="1259"/>
      <c r="I1" s="1259"/>
      <c r="J1" s="1259"/>
      <c r="K1" s="1259"/>
      <c r="L1" s="1259"/>
      <c r="M1" s="1259"/>
      <c r="N1" s="1257" t="s">
        <v>1117</v>
      </c>
    </row>
    <row r="2" spans="1:14" s="100" customFormat="1" ht="12">
      <c r="A2" s="99"/>
      <c r="B2" s="99"/>
      <c r="C2" s="99"/>
      <c r="D2" s="99"/>
      <c r="E2" s="482"/>
      <c r="F2" s="99"/>
      <c r="G2" s="99"/>
      <c r="H2" s="99"/>
      <c r="I2" s="99"/>
      <c r="J2" s="99"/>
      <c r="K2" s="99"/>
      <c r="L2" s="99"/>
      <c r="M2" s="99"/>
      <c r="N2" s="483"/>
    </row>
    <row r="3" spans="1:14" s="467" customFormat="1" ht="22.5" customHeight="1">
      <c r="A3" s="1708" t="s">
        <v>622</v>
      </c>
      <c r="B3" s="1708"/>
      <c r="C3" s="1708"/>
      <c r="D3" s="1708"/>
      <c r="E3" s="1708"/>
      <c r="F3" s="1708"/>
      <c r="G3" s="1708"/>
      <c r="H3" s="1708" t="s">
        <v>796</v>
      </c>
      <c r="I3" s="1708"/>
      <c r="J3" s="1708"/>
      <c r="K3" s="1708"/>
      <c r="L3" s="1708"/>
      <c r="M3" s="1708"/>
      <c r="N3" s="1708"/>
    </row>
    <row r="4" spans="1:14" s="485" customFormat="1" ht="12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1:14" s="164" customFormat="1" ht="15.75" thickBot="1">
      <c r="A5" s="164" t="s">
        <v>135</v>
      </c>
      <c r="E5" s="486"/>
      <c r="N5" s="323" t="s">
        <v>23</v>
      </c>
    </row>
    <row r="6" spans="1:14" s="164" customFormat="1" ht="19.5" customHeight="1">
      <c r="A6" s="1710" t="s">
        <v>483</v>
      </c>
      <c r="B6" s="1709" t="s">
        <v>484</v>
      </c>
      <c r="C6" s="1713" t="s">
        <v>797</v>
      </c>
      <c r="D6" s="1714"/>
      <c r="E6" s="1714"/>
      <c r="F6" s="1714"/>
      <c r="G6" s="1714"/>
      <c r="H6" s="1714"/>
      <c r="I6" s="1715"/>
      <c r="J6" s="1716" t="s">
        <v>801</v>
      </c>
      <c r="K6" s="1713" t="s">
        <v>802</v>
      </c>
      <c r="L6" s="1715"/>
      <c r="M6" s="1709" t="s">
        <v>485</v>
      </c>
      <c r="N6" s="1719" t="s">
        <v>262</v>
      </c>
    </row>
    <row r="7" spans="1:14" s="164" customFormat="1" ht="45.75" customHeight="1">
      <c r="A7" s="1711"/>
      <c r="B7" s="1702"/>
      <c r="C7" s="1707" t="s">
        <v>799</v>
      </c>
      <c r="D7" s="1707" t="s">
        <v>798</v>
      </c>
      <c r="E7" s="1701" t="s">
        <v>486</v>
      </c>
      <c r="F7" s="1707" t="s">
        <v>800</v>
      </c>
      <c r="G7" s="1701" t="s">
        <v>487</v>
      </c>
      <c r="H7" s="1701" t="s">
        <v>488</v>
      </c>
      <c r="I7" s="1701" t="s">
        <v>489</v>
      </c>
      <c r="J7" s="1717"/>
      <c r="K7" s="1704" t="s">
        <v>803</v>
      </c>
      <c r="L7" s="1704" t="s">
        <v>804</v>
      </c>
      <c r="M7" s="1717"/>
      <c r="N7" s="1720"/>
    </row>
    <row r="8" spans="1:14" s="164" customFormat="1" ht="12.75" customHeight="1">
      <c r="A8" s="1711"/>
      <c r="B8" s="1702"/>
      <c r="C8" s="1702"/>
      <c r="D8" s="1702"/>
      <c r="E8" s="1702"/>
      <c r="F8" s="1702"/>
      <c r="G8" s="1702"/>
      <c r="H8" s="1702"/>
      <c r="I8" s="1702"/>
      <c r="J8" s="1717"/>
      <c r="K8" s="1705"/>
      <c r="L8" s="1705"/>
      <c r="M8" s="1717"/>
      <c r="N8" s="1720"/>
    </row>
    <row r="9" spans="1:14" s="164" customFormat="1" ht="7.5" customHeight="1" hidden="1">
      <c r="A9" s="1711"/>
      <c r="B9" s="1702"/>
      <c r="C9" s="1702"/>
      <c r="D9" s="1702"/>
      <c r="E9" s="1702"/>
      <c r="F9" s="1702"/>
      <c r="G9" s="1702"/>
      <c r="H9" s="1702"/>
      <c r="I9" s="1702"/>
      <c r="J9" s="1717"/>
      <c r="K9" s="1705"/>
      <c r="L9" s="1705"/>
      <c r="M9" s="1717"/>
      <c r="N9" s="1720"/>
    </row>
    <row r="10" spans="1:14" s="164" customFormat="1" ht="7.5" customHeight="1">
      <c r="A10" s="1712"/>
      <c r="B10" s="1703"/>
      <c r="C10" s="1703"/>
      <c r="D10" s="1703"/>
      <c r="E10" s="1703"/>
      <c r="F10" s="1703"/>
      <c r="G10" s="1703"/>
      <c r="H10" s="1703"/>
      <c r="I10" s="1703"/>
      <c r="J10" s="1718"/>
      <c r="K10" s="1706"/>
      <c r="L10" s="1706"/>
      <c r="M10" s="1718"/>
      <c r="N10" s="1721"/>
    </row>
    <row r="11" spans="1:14" s="164" customFormat="1" ht="19.5" customHeight="1">
      <c r="A11" s="655">
        <v>2016</v>
      </c>
      <c r="B11" s="666">
        <v>193</v>
      </c>
      <c r="C11" s="666">
        <v>24</v>
      </c>
      <c r="D11" s="666">
        <v>30</v>
      </c>
      <c r="E11" s="666">
        <v>4</v>
      </c>
      <c r="F11" s="666">
        <v>0</v>
      </c>
      <c r="G11" s="666">
        <v>5</v>
      </c>
      <c r="H11" s="666">
        <v>108</v>
      </c>
      <c r="I11" s="666">
        <v>1</v>
      </c>
      <c r="J11" s="666">
        <v>0</v>
      </c>
      <c r="K11" s="666">
        <v>2</v>
      </c>
      <c r="L11" s="666">
        <v>3</v>
      </c>
      <c r="M11" s="666">
        <v>16</v>
      </c>
      <c r="N11" s="657">
        <v>2016</v>
      </c>
    </row>
    <row r="12" spans="1:14" s="164" customFormat="1" ht="19.5" customHeight="1">
      <c r="A12" s="655">
        <v>2017</v>
      </c>
      <c r="B12" s="666">
        <v>162</v>
      </c>
      <c r="C12" s="666">
        <v>35</v>
      </c>
      <c r="D12" s="666">
        <v>24</v>
      </c>
      <c r="E12" s="666">
        <v>0</v>
      </c>
      <c r="F12" s="666">
        <v>0</v>
      </c>
      <c r="G12" s="666">
        <v>6</v>
      </c>
      <c r="H12" s="666">
        <v>72</v>
      </c>
      <c r="I12" s="666">
        <v>2</v>
      </c>
      <c r="J12" s="666">
        <v>1</v>
      </c>
      <c r="K12" s="666">
        <v>3</v>
      </c>
      <c r="L12" s="666">
        <v>2</v>
      </c>
      <c r="M12" s="666">
        <v>17</v>
      </c>
      <c r="N12" s="657">
        <v>2017</v>
      </c>
    </row>
    <row r="13" spans="1:14" s="164" customFormat="1" ht="19.5" customHeight="1">
      <c r="A13" s="655">
        <v>2018</v>
      </c>
      <c r="B13" s="666">
        <v>163</v>
      </c>
      <c r="C13" s="666">
        <v>29</v>
      </c>
      <c r="D13" s="666">
        <v>37</v>
      </c>
      <c r="E13" s="666">
        <v>4</v>
      </c>
      <c r="F13" s="666">
        <v>1</v>
      </c>
      <c r="G13" s="666">
        <v>5</v>
      </c>
      <c r="H13" s="666">
        <v>70</v>
      </c>
      <c r="I13" s="666">
        <v>3</v>
      </c>
      <c r="J13" s="666">
        <v>2</v>
      </c>
      <c r="K13" s="666">
        <v>2</v>
      </c>
      <c r="L13" s="666">
        <v>1</v>
      </c>
      <c r="M13" s="666">
        <v>9</v>
      </c>
      <c r="N13" s="657">
        <v>2018</v>
      </c>
    </row>
    <row r="14" spans="1:14" s="164" customFormat="1" ht="19.5" customHeight="1">
      <c r="A14" s="655">
        <v>2019</v>
      </c>
      <c r="B14" s="666">
        <v>148</v>
      </c>
      <c r="C14" s="666">
        <v>33</v>
      </c>
      <c r="D14" s="666">
        <v>26</v>
      </c>
      <c r="E14" s="666">
        <v>2</v>
      </c>
      <c r="F14" s="666">
        <v>0</v>
      </c>
      <c r="G14" s="666">
        <v>3</v>
      </c>
      <c r="H14" s="666">
        <v>67</v>
      </c>
      <c r="I14" s="666">
        <v>3</v>
      </c>
      <c r="J14" s="666">
        <v>2</v>
      </c>
      <c r="K14" s="666">
        <v>3</v>
      </c>
      <c r="L14" s="666">
        <v>0</v>
      </c>
      <c r="M14" s="666">
        <v>9</v>
      </c>
      <c r="N14" s="890">
        <v>2019</v>
      </c>
    </row>
    <row r="15" spans="1:14" s="468" customFormat="1" ht="19.5" customHeight="1">
      <c r="A15" s="658">
        <v>2020</v>
      </c>
      <c r="B15" s="667">
        <f>SUM(B16:B31)</f>
        <v>125</v>
      </c>
      <c r="C15" s="667">
        <f aca="true" t="shared" si="0" ref="C15:M15">SUM(C16:C31)</f>
        <v>34</v>
      </c>
      <c r="D15" s="667">
        <f t="shared" si="0"/>
        <v>13</v>
      </c>
      <c r="E15" s="667">
        <f t="shared" si="0"/>
        <v>5</v>
      </c>
      <c r="F15" s="667">
        <f t="shared" si="0"/>
        <v>0</v>
      </c>
      <c r="G15" s="667">
        <f t="shared" si="0"/>
        <v>1</v>
      </c>
      <c r="H15" s="667">
        <f t="shared" si="0"/>
        <v>48</v>
      </c>
      <c r="I15" s="667">
        <f t="shared" si="0"/>
        <v>10</v>
      </c>
      <c r="J15" s="667">
        <f t="shared" si="0"/>
        <v>0</v>
      </c>
      <c r="K15" s="667">
        <f t="shared" si="0"/>
        <v>0</v>
      </c>
      <c r="L15" s="667">
        <f t="shared" si="0"/>
        <v>2</v>
      </c>
      <c r="M15" s="667">
        <f t="shared" si="0"/>
        <v>12</v>
      </c>
      <c r="N15" s="660">
        <v>2020</v>
      </c>
    </row>
    <row r="16" spans="1:14" s="164" customFormat="1" ht="19.5" customHeight="1">
      <c r="A16" s="661" t="s">
        <v>466</v>
      </c>
      <c r="B16" s="668">
        <f aca="true" t="shared" si="1" ref="B16:B31">SUM(C16:I16,J16:M16)</f>
        <v>14</v>
      </c>
      <c r="C16" s="603">
        <v>4</v>
      </c>
      <c r="D16" s="603">
        <v>2</v>
      </c>
      <c r="E16" s="669">
        <v>0</v>
      </c>
      <c r="F16" s="603">
        <v>0</v>
      </c>
      <c r="G16" s="603">
        <v>0</v>
      </c>
      <c r="H16" s="603">
        <v>5</v>
      </c>
      <c r="I16" s="603">
        <v>2</v>
      </c>
      <c r="J16" s="669">
        <v>0</v>
      </c>
      <c r="K16" s="603">
        <v>0</v>
      </c>
      <c r="L16" s="603">
        <v>0</v>
      </c>
      <c r="M16" s="603">
        <v>1</v>
      </c>
      <c r="N16" s="670" t="s">
        <v>263</v>
      </c>
    </row>
    <row r="17" spans="1:14" s="164" customFormat="1" ht="19.5" customHeight="1">
      <c r="A17" s="661" t="s">
        <v>490</v>
      </c>
      <c r="B17" s="668">
        <f t="shared" si="1"/>
        <v>4</v>
      </c>
      <c r="C17" s="603">
        <v>1</v>
      </c>
      <c r="D17" s="603">
        <v>0</v>
      </c>
      <c r="E17" s="669">
        <v>1</v>
      </c>
      <c r="F17" s="603">
        <v>0</v>
      </c>
      <c r="G17" s="603">
        <v>1</v>
      </c>
      <c r="H17" s="603">
        <v>0</v>
      </c>
      <c r="I17" s="603">
        <v>1</v>
      </c>
      <c r="J17" s="669">
        <v>0</v>
      </c>
      <c r="K17" s="603">
        <v>0</v>
      </c>
      <c r="L17" s="603">
        <v>0</v>
      </c>
      <c r="M17" s="603">
        <v>0</v>
      </c>
      <c r="N17" s="671" t="s">
        <v>264</v>
      </c>
    </row>
    <row r="18" spans="1:14" s="164" customFormat="1" ht="19.5" customHeight="1">
      <c r="A18" s="661" t="s">
        <v>491</v>
      </c>
      <c r="B18" s="668">
        <f t="shared" si="1"/>
        <v>13</v>
      </c>
      <c r="C18" s="617">
        <v>3</v>
      </c>
      <c r="D18" s="617">
        <v>2</v>
      </c>
      <c r="E18" s="669">
        <v>0</v>
      </c>
      <c r="F18" s="603">
        <v>0</v>
      </c>
      <c r="G18" s="617">
        <v>0</v>
      </c>
      <c r="H18" s="617">
        <v>6</v>
      </c>
      <c r="I18" s="603">
        <v>0</v>
      </c>
      <c r="J18" s="669">
        <v>0</v>
      </c>
      <c r="K18" s="669">
        <v>0</v>
      </c>
      <c r="L18" s="669">
        <v>1</v>
      </c>
      <c r="M18" s="669">
        <v>1</v>
      </c>
      <c r="N18" s="671" t="s">
        <v>265</v>
      </c>
    </row>
    <row r="19" spans="1:14" s="164" customFormat="1" ht="19.5" customHeight="1">
      <c r="A19" s="661" t="s">
        <v>492</v>
      </c>
      <c r="B19" s="668">
        <f t="shared" si="1"/>
        <v>7</v>
      </c>
      <c r="C19" s="617">
        <v>4</v>
      </c>
      <c r="D19" s="617">
        <v>1</v>
      </c>
      <c r="E19" s="669">
        <v>0</v>
      </c>
      <c r="F19" s="603">
        <v>0</v>
      </c>
      <c r="G19" s="617">
        <v>0</v>
      </c>
      <c r="H19" s="617">
        <v>1</v>
      </c>
      <c r="I19" s="603">
        <v>1</v>
      </c>
      <c r="J19" s="669">
        <v>0</v>
      </c>
      <c r="K19" s="669">
        <v>0</v>
      </c>
      <c r="L19" s="669">
        <v>0</v>
      </c>
      <c r="M19" s="617">
        <v>0</v>
      </c>
      <c r="N19" s="671" t="s">
        <v>266</v>
      </c>
    </row>
    <row r="20" spans="1:14" s="164" customFormat="1" ht="19.5" customHeight="1">
      <c r="A20" s="661" t="s">
        <v>470</v>
      </c>
      <c r="B20" s="668">
        <f t="shared" si="1"/>
        <v>11</v>
      </c>
      <c r="C20" s="617">
        <v>3</v>
      </c>
      <c r="D20" s="617">
        <v>2</v>
      </c>
      <c r="E20" s="669">
        <v>2</v>
      </c>
      <c r="F20" s="603">
        <v>0</v>
      </c>
      <c r="G20" s="617">
        <v>0</v>
      </c>
      <c r="H20" s="617">
        <v>2</v>
      </c>
      <c r="I20" s="603">
        <v>0</v>
      </c>
      <c r="J20" s="669">
        <v>0</v>
      </c>
      <c r="K20" s="669">
        <v>0</v>
      </c>
      <c r="L20" s="669">
        <v>0</v>
      </c>
      <c r="M20" s="617">
        <v>2</v>
      </c>
      <c r="N20" s="671" t="s">
        <v>267</v>
      </c>
    </row>
    <row r="21" spans="1:14" s="164" customFormat="1" ht="19.5" customHeight="1">
      <c r="A21" s="661" t="s">
        <v>493</v>
      </c>
      <c r="B21" s="668">
        <f t="shared" si="1"/>
        <v>6</v>
      </c>
      <c r="C21" s="617">
        <v>0</v>
      </c>
      <c r="D21" s="617">
        <v>1</v>
      </c>
      <c r="E21" s="669">
        <v>1</v>
      </c>
      <c r="F21" s="603">
        <v>0</v>
      </c>
      <c r="G21" s="617">
        <v>0</v>
      </c>
      <c r="H21" s="617">
        <v>4</v>
      </c>
      <c r="I21" s="603">
        <v>0</v>
      </c>
      <c r="J21" s="669">
        <v>0</v>
      </c>
      <c r="K21" s="669">
        <v>0</v>
      </c>
      <c r="L21" s="669">
        <v>0</v>
      </c>
      <c r="M21" s="617">
        <v>0</v>
      </c>
      <c r="N21" s="671" t="s">
        <v>268</v>
      </c>
    </row>
    <row r="22" spans="1:14" s="164" customFormat="1" ht="19.5" customHeight="1">
      <c r="A22" s="661" t="s">
        <v>472</v>
      </c>
      <c r="B22" s="668">
        <f t="shared" si="1"/>
        <v>7</v>
      </c>
      <c r="C22" s="617">
        <v>1</v>
      </c>
      <c r="D22" s="617">
        <v>0</v>
      </c>
      <c r="E22" s="669">
        <v>0</v>
      </c>
      <c r="F22" s="603">
        <v>0</v>
      </c>
      <c r="G22" s="617">
        <v>0</v>
      </c>
      <c r="H22" s="617">
        <v>4</v>
      </c>
      <c r="I22" s="603">
        <v>1</v>
      </c>
      <c r="J22" s="669">
        <v>0</v>
      </c>
      <c r="K22" s="669">
        <v>0</v>
      </c>
      <c r="L22" s="669">
        <v>0</v>
      </c>
      <c r="M22" s="617">
        <v>1</v>
      </c>
      <c r="N22" s="671" t="s">
        <v>269</v>
      </c>
    </row>
    <row r="23" spans="1:14" s="164" customFormat="1" ht="19.5" customHeight="1">
      <c r="A23" s="661" t="s">
        <v>494</v>
      </c>
      <c r="B23" s="668">
        <f t="shared" si="1"/>
        <v>11</v>
      </c>
      <c r="C23" s="617">
        <v>1</v>
      </c>
      <c r="D23" s="617">
        <v>1</v>
      </c>
      <c r="E23" s="669">
        <v>0</v>
      </c>
      <c r="F23" s="603">
        <v>0</v>
      </c>
      <c r="G23" s="617">
        <v>0</v>
      </c>
      <c r="H23" s="617">
        <v>7</v>
      </c>
      <c r="I23" s="603">
        <v>0</v>
      </c>
      <c r="J23" s="669">
        <v>0</v>
      </c>
      <c r="K23" s="669">
        <v>0</v>
      </c>
      <c r="L23" s="669">
        <v>0</v>
      </c>
      <c r="M23" s="617">
        <v>2</v>
      </c>
      <c r="N23" s="671" t="s">
        <v>270</v>
      </c>
    </row>
    <row r="24" spans="1:14" s="164" customFormat="1" ht="19.5" customHeight="1">
      <c r="A24" s="661" t="s">
        <v>474</v>
      </c>
      <c r="B24" s="668">
        <f t="shared" si="1"/>
        <v>8</v>
      </c>
      <c r="C24" s="603">
        <v>2</v>
      </c>
      <c r="D24" s="603">
        <v>0</v>
      </c>
      <c r="E24" s="669">
        <v>0</v>
      </c>
      <c r="F24" s="603">
        <v>0</v>
      </c>
      <c r="G24" s="603">
        <v>0</v>
      </c>
      <c r="H24" s="603">
        <v>4</v>
      </c>
      <c r="I24" s="603">
        <v>0</v>
      </c>
      <c r="J24" s="669">
        <v>0</v>
      </c>
      <c r="K24" s="669">
        <v>0</v>
      </c>
      <c r="L24" s="669">
        <v>0</v>
      </c>
      <c r="M24" s="603">
        <v>2</v>
      </c>
      <c r="N24" s="671" t="s">
        <v>271</v>
      </c>
    </row>
    <row r="25" spans="1:14" s="164" customFormat="1" ht="19.5" customHeight="1">
      <c r="A25" s="661" t="s">
        <v>495</v>
      </c>
      <c r="B25" s="668">
        <f t="shared" si="1"/>
        <v>1</v>
      </c>
      <c r="C25" s="603">
        <v>1</v>
      </c>
      <c r="D25" s="603">
        <v>0</v>
      </c>
      <c r="E25" s="669">
        <v>0</v>
      </c>
      <c r="F25" s="603">
        <v>0</v>
      </c>
      <c r="G25" s="603">
        <v>0</v>
      </c>
      <c r="H25" s="603">
        <v>0</v>
      </c>
      <c r="I25" s="603">
        <v>0</v>
      </c>
      <c r="J25" s="669">
        <v>0</v>
      </c>
      <c r="K25" s="669">
        <v>0</v>
      </c>
      <c r="L25" s="669">
        <v>0</v>
      </c>
      <c r="M25" s="603">
        <v>0</v>
      </c>
      <c r="N25" s="671" t="s">
        <v>272</v>
      </c>
    </row>
    <row r="26" spans="1:14" s="164" customFormat="1" ht="19.5" customHeight="1">
      <c r="A26" s="661" t="s">
        <v>476</v>
      </c>
      <c r="B26" s="668">
        <f t="shared" si="1"/>
        <v>5</v>
      </c>
      <c r="C26" s="603">
        <v>2</v>
      </c>
      <c r="D26" s="603">
        <v>0</v>
      </c>
      <c r="E26" s="669">
        <v>0</v>
      </c>
      <c r="F26" s="603">
        <v>0</v>
      </c>
      <c r="G26" s="603">
        <v>0</v>
      </c>
      <c r="H26" s="603">
        <v>1</v>
      </c>
      <c r="I26" s="603">
        <v>2</v>
      </c>
      <c r="J26" s="669">
        <v>0</v>
      </c>
      <c r="K26" s="603">
        <v>0</v>
      </c>
      <c r="L26" s="603">
        <v>0</v>
      </c>
      <c r="M26" s="603">
        <v>0</v>
      </c>
      <c r="N26" s="671" t="s">
        <v>273</v>
      </c>
    </row>
    <row r="27" spans="1:14" s="164" customFormat="1" ht="19.5" customHeight="1">
      <c r="A27" s="661" t="s">
        <v>477</v>
      </c>
      <c r="B27" s="668">
        <f t="shared" si="1"/>
        <v>5</v>
      </c>
      <c r="C27" s="603">
        <v>2</v>
      </c>
      <c r="D27" s="603">
        <v>0</v>
      </c>
      <c r="E27" s="669">
        <v>0</v>
      </c>
      <c r="F27" s="603">
        <v>0</v>
      </c>
      <c r="G27" s="603">
        <v>0</v>
      </c>
      <c r="H27" s="603">
        <v>2</v>
      </c>
      <c r="I27" s="603">
        <v>0</v>
      </c>
      <c r="J27" s="669">
        <v>0</v>
      </c>
      <c r="K27" s="603">
        <v>0</v>
      </c>
      <c r="L27" s="603">
        <v>1</v>
      </c>
      <c r="M27" s="603">
        <v>0</v>
      </c>
      <c r="N27" s="671" t="s">
        <v>274</v>
      </c>
    </row>
    <row r="28" spans="1:14" s="164" customFormat="1" ht="19.5" customHeight="1">
      <c r="A28" s="661" t="s">
        <v>478</v>
      </c>
      <c r="B28" s="668">
        <f t="shared" si="1"/>
        <v>2</v>
      </c>
      <c r="C28" s="603">
        <v>2</v>
      </c>
      <c r="D28" s="603">
        <v>0</v>
      </c>
      <c r="E28" s="669">
        <v>0</v>
      </c>
      <c r="F28" s="603">
        <v>0</v>
      </c>
      <c r="G28" s="603">
        <v>0</v>
      </c>
      <c r="H28" s="603">
        <v>0</v>
      </c>
      <c r="I28" s="603">
        <v>0</v>
      </c>
      <c r="J28" s="669">
        <v>0</v>
      </c>
      <c r="K28" s="603">
        <v>0</v>
      </c>
      <c r="L28" s="603">
        <v>0</v>
      </c>
      <c r="M28" s="603">
        <v>0</v>
      </c>
      <c r="N28" s="671" t="s">
        <v>3</v>
      </c>
    </row>
    <row r="29" spans="1:14" s="164" customFormat="1" ht="19.5" customHeight="1">
      <c r="A29" s="661" t="s">
        <v>496</v>
      </c>
      <c r="B29" s="668">
        <f t="shared" si="1"/>
        <v>11</v>
      </c>
      <c r="C29" s="603">
        <v>2</v>
      </c>
      <c r="D29" s="603">
        <v>3</v>
      </c>
      <c r="E29" s="669">
        <v>0</v>
      </c>
      <c r="F29" s="603">
        <v>0</v>
      </c>
      <c r="G29" s="603">
        <v>0</v>
      </c>
      <c r="H29" s="603">
        <v>4</v>
      </c>
      <c r="I29" s="603">
        <v>2</v>
      </c>
      <c r="J29" s="669">
        <v>0</v>
      </c>
      <c r="K29" s="603">
        <v>0</v>
      </c>
      <c r="L29" s="603">
        <v>0</v>
      </c>
      <c r="M29" s="603">
        <v>0</v>
      </c>
      <c r="N29" s="671" t="s">
        <v>4</v>
      </c>
    </row>
    <row r="30" spans="1:14" s="164" customFormat="1" ht="19.5" customHeight="1">
      <c r="A30" s="661" t="s">
        <v>497</v>
      </c>
      <c r="B30" s="668">
        <f t="shared" si="1"/>
        <v>5</v>
      </c>
      <c r="C30" s="603">
        <v>2</v>
      </c>
      <c r="D30" s="603">
        <v>0</v>
      </c>
      <c r="E30" s="669">
        <v>0</v>
      </c>
      <c r="F30" s="669">
        <v>0</v>
      </c>
      <c r="G30" s="669">
        <v>0</v>
      </c>
      <c r="H30" s="603">
        <v>2</v>
      </c>
      <c r="I30" s="669">
        <v>1</v>
      </c>
      <c r="J30" s="669">
        <v>0</v>
      </c>
      <c r="K30" s="603">
        <v>0</v>
      </c>
      <c r="L30" s="669">
        <v>0</v>
      </c>
      <c r="M30" s="603">
        <v>0</v>
      </c>
      <c r="N30" s="671" t="s">
        <v>5</v>
      </c>
    </row>
    <row r="31" spans="1:14" s="164" customFormat="1" ht="19.5" customHeight="1" thickBot="1">
      <c r="A31" s="672" t="s">
        <v>481</v>
      </c>
      <c r="B31" s="673">
        <f t="shared" si="1"/>
        <v>15</v>
      </c>
      <c r="C31" s="674">
        <v>4</v>
      </c>
      <c r="D31" s="674">
        <v>1</v>
      </c>
      <c r="E31" s="675">
        <v>1</v>
      </c>
      <c r="F31" s="674">
        <v>0</v>
      </c>
      <c r="G31" s="674">
        <v>0</v>
      </c>
      <c r="H31" s="674">
        <v>6</v>
      </c>
      <c r="I31" s="674">
        <v>0</v>
      </c>
      <c r="J31" s="675">
        <v>0</v>
      </c>
      <c r="K31" s="674">
        <v>0</v>
      </c>
      <c r="L31" s="674">
        <v>0</v>
      </c>
      <c r="M31" s="674">
        <v>3</v>
      </c>
      <c r="N31" s="676" t="s">
        <v>6</v>
      </c>
    </row>
    <row r="32" spans="1:14" s="1404" customFormat="1" ht="12" customHeight="1">
      <c r="A32" s="395" t="s">
        <v>1257</v>
      </c>
      <c r="B32" s="1402"/>
      <c r="C32" s="1402"/>
      <c r="D32" s="1402"/>
      <c r="E32" s="1402"/>
      <c r="F32" s="1402"/>
      <c r="G32" s="1402"/>
      <c r="H32" s="1403" t="s">
        <v>805</v>
      </c>
      <c r="I32" s="1402"/>
      <c r="K32" s="482"/>
      <c r="L32" s="482"/>
      <c r="M32" s="482"/>
      <c r="N32" s="482"/>
    </row>
    <row r="33" spans="1:13" s="100" customFormat="1" ht="12" customHeight="1">
      <c r="A33" s="56" t="s">
        <v>1258</v>
      </c>
      <c r="B33" s="1405"/>
      <c r="C33" s="483"/>
      <c r="D33" s="483"/>
      <c r="E33" s="482"/>
      <c r="F33" s="483"/>
      <c r="G33" s="483"/>
      <c r="H33" s="106" t="s">
        <v>275</v>
      </c>
      <c r="I33" s="483"/>
      <c r="K33" s="483"/>
      <c r="L33" s="483"/>
      <c r="M33" s="483"/>
    </row>
    <row r="35" spans="2:17" ht="15.75">
      <c r="B35" s="98"/>
      <c r="C35" s="98"/>
      <c r="D35" s="98"/>
      <c r="E35" s="487"/>
      <c r="F35" s="98"/>
      <c r="G35" s="98"/>
      <c r="H35" s="98"/>
      <c r="I35" s="98"/>
      <c r="J35" s="98"/>
      <c r="K35" s="98"/>
      <c r="L35" s="98"/>
      <c r="M35" s="98"/>
      <c r="N35" s="488"/>
      <c r="O35" s="489"/>
      <c r="P35" s="489"/>
      <c r="Q35" s="489"/>
    </row>
    <row r="36" spans="2:17" ht="15.75">
      <c r="B36" s="98"/>
      <c r="C36" s="98"/>
      <c r="D36" s="98"/>
      <c r="E36" s="487"/>
      <c r="F36" s="98"/>
      <c r="G36" s="98"/>
      <c r="H36" s="98"/>
      <c r="I36" s="98"/>
      <c r="J36" s="98"/>
      <c r="K36" s="98"/>
      <c r="L36" s="98"/>
      <c r="M36" s="98"/>
      <c r="N36" s="488"/>
      <c r="O36" s="489"/>
      <c r="P36" s="489"/>
      <c r="Q36" s="489"/>
    </row>
    <row r="37" spans="2:17" ht="15.75">
      <c r="B37" s="98"/>
      <c r="C37" s="98"/>
      <c r="D37" s="98"/>
      <c r="E37" s="487"/>
      <c r="F37" s="98"/>
      <c r="G37" s="98"/>
      <c r="H37" s="98"/>
      <c r="I37" s="98"/>
      <c r="J37" s="98"/>
      <c r="K37" s="98"/>
      <c r="L37" s="98"/>
      <c r="M37" s="98"/>
      <c r="N37" s="488"/>
      <c r="O37" s="489"/>
      <c r="P37" s="489"/>
      <c r="Q37" s="489"/>
    </row>
    <row r="38" spans="2:17" ht="15.75">
      <c r="B38" s="98"/>
      <c r="C38" s="98"/>
      <c r="D38" s="98"/>
      <c r="E38" s="487"/>
      <c r="F38" s="98"/>
      <c r="G38" s="98"/>
      <c r="H38" s="98"/>
      <c r="I38" s="98"/>
      <c r="J38" s="98"/>
      <c r="K38" s="98"/>
      <c r="L38" s="98"/>
      <c r="M38" s="98"/>
      <c r="N38" s="488"/>
      <c r="O38" s="489"/>
      <c r="P38" s="489"/>
      <c r="Q38" s="489"/>
    </row>
    <row r="39" spans="2:17" ht="15.75">
      <c r="B39" s="98"/>
      <c r="C39" s="98"/>
      <c r="D39" s="98"/>
      <c r="E39" s="487"/>
      <c r="F39" s="98"/>
      <c r="G39" s="98"/>
      <c r="H39" s="98"/>
      <c r="I39" s="98"/>
      <c r="J39" s="98"/>
      <c r="K39" s="98"/>
      <c r="L39" s="98"/>
      <c r="M39" s="98"/>
      <c r="N39" s="488"/>
      <c r="O39" s="489"/>
      <c r="P39" s="489"/>
      <c r="Q39" s="489"/>
    </row>
    <row r="40" spans="2:17" ht="15.75">
      <c r="B40" s="98"/>
      <c r="C40" s="98"/>
      <c r="D40" s="98"/>
      <c r="E40" s="487"/>
      <c r="F40" s="98"/>
      <c r="G40" s="98"/>
      <c r="H40" s="98"/>
      <c r="I40" s="98"/>
      <c r="J40" s="98"/>
      <c r="K40" s="98"/>
      <c r="L40" s="98"/>
      <c r="M40" s="98"/>
      <c r="N40" s="488"/>
      <c r="O40" s="489"/>
      <c r="P40" s="489"/>
      <c r="Q40" s="489"/>
    </row>
    <row r="41" spans="2:17" ht="15.75">
      <c r="B41" s="98"/>
      <c r="C41" s="98"/>
      <c r="D41" s="98"/>
      <c r="E41" s="487"/>
      <c r="F41" s="98"/>
      <c r="G41" s="98"/>
      <c r="H41" s="98"/>
      <c r="I41" s="98"/>
      <c r="J41" s="98"/>
      <c r="K41" s="98"/>
      <c r="L41" s="98"/>
      <c r="M41" s="98"/>
      <c r="N41" s="488"/>
      <c r="O41" s="489"/>
      <c r="P41" s="489"/>
      <c r="Q41" s="489"/>
    </row>
    <row r="42" spans="2:17" ht="15.75">
      <c r="B42" s="98"/>
      <c r="C42" s="98"/>
      <c r="D42" s="98"/>
      <c r="E42" s="487"/>
      <c r="F42" s="98"/>
      <c r="G42" s="98"/>
      <c r="H42" s="98"/>
      <c r="I42" s="98"/>
      <c r="J42" s="98"/>
      <c r="K42" s="98"/>
      <c r="L42" s="98"/>
      <c r="M42" s="98"/>
      <c r="N42" s="488"/>
      <c r="O42" s="489"/>
      <c r="P42" s="489"/>
      <c r="Q42" s="489"/>
    </row>
    <row r="43" spans="2:17" ht="15.75">
      <c r="B43" s="98"/>
      <c r="C43" s="98"/>
      <c r="D43" s="98"/>
      <c r="E43" s="487"/>
      <c r="F43" s="98"/>
      <c r="G43" s="98"/>
      <c r="H43" s="98"/>
      <c r="I43" s="98"/>
      <c r="J43" s="98"/>
      <c r="K43" s="98"/>
      <c r="L43" s="98"/>
      <c r="M43" s="98"/>
      <c r="N43" s="488"/>
      <c r="O43" s="489"/>
      <c r="P43" s="489"/>
      <c r="Q43" s="489"/>
    </row>
    <row r="44" spans="2:17" ht="15.75">
      <c r="B44" s="98"/>
      <c r="C44" s="98"/>
      <c r="D44" s="98"/>
      <c r="E44" s="487"/>
      <c r="F44" s="98"/>
      <c r="G44" s="98"/>
      <c r="H44" s="98"/>
      <c r="I44" s="98"/>
      <c r="J44" s="98"/>
      <c r="K44" s="98"/>
      <c r="L44" s="98"/>
      <c r="M44" s="98"/>
      <c r="N44" s="488"/>
      <c r="O44" s="489"/>
      <c r="P44" s="489"/>
      <c r="Q44" s="489"/>
    </row>
    <row r="45" spans="2:17" ht="15.75">
      <c r="B45" s="98"/>
      <c r="C45" s="98"/>
      <c r="D45" s="98"/>
      <c r="E45" s="487"/>
      <c r="F45" s="98"/>
      <c r="G45" s="98"/>
      <c r="H45" s="98"/>
      <c r="I45" s="98"/>
      <c r="J45" s="98"/>
      <c r="K45" s="98"/>
      <c r="L45" s="98"/>
      <c r="M45" s="98"/>
      <c r="N45" s="488"/>
      <c r="O45" s="489"/>
      <c r="P45" s="489"/>
      <c r="Q45" s="489"/>
    </row>
    <row r="46" spans="2:17" ht="15.75">
      <c r="B46" s="98"/>
      <c r="C46" s="98"/>
      <c r="D46" s="98"/>
      <c r="E46" s="487"/>
      <c r="F46" s="98"/>
      <c r="G46" s="98"/>
      <c r="H46" s="98"/>
      <c r="I46" s="98"/>
      <c r="J46" s="98"/>
      <c r="K46" s="98"/>
      <c r="L46" s="98"/>
      <c r="M46" s="98"/>
      <c r="N46" s="488"/>
      <c r="O46" s="489"/>
      <c r="P46" s="489"/>
      <c r="Q46" s="489"/>
    </row>
    <row r="47" spans="2:17" ht="15.75">
      <c r="B47" s="98"/>
      <c r="C47" s="98"/>
      <c r="D47" s="98"/>
      <c r="E47" s="487"/>
      <c r="F47" s="98"/>
      <c r="G47" s="98"/>
      <c r="H47" s="98"/>
      <c r="I47" s="98"/>
      <c r="J47" s="98"/>
      <c r="K47" s="98"/>
      <c r="L47" s="98"/>
      <c r="M47" s="98"/>
      <c r="N47" s="488"/>
      <c r="O47" s="489"/>
      <c r="P47" s="489"/>
      <c r="Q47" s="489"/>
    </row>
    <row r="48" spans="2:17" ht="15.75">
      <c r="B48" s="98"/>
      <c r="C48" s="98"/>
      <c r="D48" s="98"/>
      <c r="E48" s="487"/>
      <c r="F48" s="98"/>
      <c r="G48" s="98"/>
      <c r="H48" s="98"/>
      <c r="I48" s="98"/>
      <c r="J48" s="98"/>
      <c r="K48" s="98"/>
      <c r="L48" s="98"/>
      <c r="M48" s="98"/>
      <c r="N48" s="488"/>
      <c r="O48" s="489"/>
      <c r="P48" s="489"/>
      <c r="Q48" s="489"/>
    </row>
    <row r="49" spans="2:17" ht="15.75">
      <c r="B49" s="98"/>
      <c r="C49" s="98"/>
      <c r="D49" s="98"/>
      <c r="E49" s="487"/>
      <c r="F49" s="98"/>
      <c r="G49" s="98"/>
      <c r="H49" s="98"/>
      <c r="I49" s="98"/>
      <c r="J49" s="98"/>
      <c r="K49" s="98"/>
      <c r="L49" s="98"/>
      <c r="M49" s="98"/>
      <c r="N49" s="488"/>
      <c r="O49" s="489"/>
      <c r="P49" s="489"/>
      <c r="Q49" s="489"/>
    </row>
    <row r="50" spans="2:17" ht="15.75">
      <c r="B50" s="98"/>
      <c r="C50" s="98"/>
      <c r="D50" s="98"/>
      <c r="E50" s="487"/>
      <c r="F50" s="98"/>
      <c r="G50" s="98"/>
      <c r="H50" s="98"/>
      <c r="I50" s="98"/>
      <c r="J50" s="98"/>
      <c r="K50" s="98"/>
      <c r="L50" s="98"/>
      <c r="M50" s="98"/>
      <c r="N50" s="488"/>
      <c r="O50" s="489"/>
      <c r="P50" s="489"/>
      <c r="Q50" s="489"/>
    </row>
    <row r="51" spans="2:17" ht="15.75">
      <c r="B51" s="98"/>
      <c r="C51" s="98"/>
      <c r="D51" s="98"/>
      <c r="E51" s="487"/>
      <c r="F51" s="98"/>
      <c r="G51" s="98"/>
      <c r="H51" s="98"/>
      <c r="I51" s="98"/>
      <c r="J51" s="98"/>
      <c r="K51" s="98"/>
      <c r="L51" s="98"/>
      <c r="M51" s="98"/>
      <c r="N51" s="488"/>
      <c r="O51" s="489"/>
      <c r="P51" s="489"/>
      <c r="Q51" s="489"/>
    </row>
  </sheetData>
  <sheetProtection/>
  <mergeCells count="19">
    <mergeCell ref="A3:G3"/>
    <mergeCell ref="H3:N3"/>
    <mergeCell ref="B6:B10"/>
    <mergeCell ref="A1:C1"/>
    <mergeCell ref="A6:A10"/>
    <mergeCell ref="C6:I6"/>
    <mergeCell ref="J6:J10"/>
    <mergeCell ref="K6:L6"/>
    <mergeCell ref="M6:M10"/>
    <mergeCell ref="N6:N10"/>
    <mergeCell ref="I7:I10"/>
    <mergeCell ref="K7:K10"/>
    <mergeCell ref="L7:L10"/>
    <mergeCell ref="C7:C10"/>
    <mergeCell ref="D7:D10"/>
    <mergeCell ref="E7:E10"/>
    <mergeCell ref="F7:F10"/>
    <mergeCell ref="G7:G10"/>
    <mergeCell ref="H7:H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B7">
      <selection activeCell="U38" sqref="U38"/>
    </sheetView>
  </sheetViews>
  <sheetFormatPr defaultColWidth="8.88671875" defaultRowHeight="13.5"/>
  <cols>
    <col min="1" max="15" width="9.77734375" style="103" customWidth="1"/>
    <col min="16" max="16" width="10.77734375" style="103" customWidth="1"/>
    <col min="17" max="17" width="9.77734375" style="103" customWidth="1"/>
    <col min="18" max="19" width="10.77734375" style="103" customWidth="1"/>
    <col min="20" max="21" width="8.77734375" style="103" customWidth="1"/>
    <col min="22" max="22" width="9.77734375" style="103" customWidth="1"/>
    <col min="23" max="24" width="0.55078125" style="102" customWidth="1"/>
    <col min="25" max="16384" width="8.88671875" style="102" customWidth="1"/>
  </cols>
  <sheetData>
    <row r="1" spans="1:22" s="1261" customFormat="1" ht="12" customHeight="1">
      <c r="A1" s="1498" t="s">
        <v>896</v>
      </c>
      <c r="B1" s="1498"/>
      <c r="C1" s="1498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  <c r="R1" s="1259"/>
      <c r="S1" s="1259"/>
      <c r="T1" s="1259"/>
      <c r="U1" s="1259"/>
      <c r="V1" s="1257" t="s">
        <v>9</v>
      </c>
    </row>
    <row r="2" spans="1:22" s="100" customFormat="1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467" customFormat="1" ht="24.75" customHeight="1">
      <c r="A3" s="1708" t="s">
        <v>623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 t="s">
        <v>624</v>
      </c>
      <c r="M3" s="1708"/>
      <c r="N3" s="1708"/>
      <c r="O3" s="1708"/>
      <c r="P3" s="1708"/>
      <c r="Q3" s="1708"/>
      <c r="R3" s="1708"/>
      <c r="S3" s="1708"/>
      <c r="T3" s="1708"/>
      <c r="U3" s="1708"/>
      <c r="V3" s="1708"/>
    </row>
    <row r="4" spans="1:22" s="100" customFormat="1" ht="12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s="1262" customFormat="1" ht="12" customHeight="1" thickBot="1">
      <c r="A5" s="1262" t="s">
        <v>1110</v>
      </c>
      <c r="V5" s="1263" t="s">
        <v>23</v>
      </c>
    </row>
    <row r="6" spans="1:22" s="164" customFormat="1" ht="15.75" customHeight="1">
      <c r="A6" s="1710" t="s">
        <v>511</v>
      </c>
      <c r="B6" s="1722" t="s">
        <v>512</v>
      </c>
      <c r="C6" s="1729" t="s">
        <v>513</v>
      </c>
      <c r="D6" s="1724"/>
      <c r="E6" s="1725"/>
      <c r="F6" s="1729" t="s">
        <v>514</v>
      </c>
      <c r="G6" s="1724"/>
      <c r="H6" s="1724"/>
      <c r="I6" s="1725"/>
      <c r="J6" s="1724"/>
      <c r="K6" s="892"/>
      <c r="L6" s="1724" t="s">
        <v>515</v>
      </c>
      <c r="M6" s="1724"/>
      <c r="N6" s="1724"/>
      <c r="O6" s="1724"/>
      <c r="P6" s="1724"/>
      <c r="Q6" s="1725"/>
      <c r="R6" s="677" t="s">
        <v>516</v>
      </c>
      <c r="S6" s="677" t="s">
        <v>517</v>
      </c>
      <c r="T6" s="1722" t="s">
        <v>518</v>
      </c>
      <c r="U6" s="1728" t="s">
        <v>547</v>
      </c>
      <c r="V6" s="1719" t="s">
        <v>77</v>
      </c>
    </row>
    <row r="7" spans="1:22" s="164" customFormat="1" ht="15.75" customHeight="1">
      <c r="A7" s="1730"/>
      <c r="B7" s="1717"/>
      <c r="C7" s="1721" t="s">
        <v>790</v>
      </c>
      <c r="D7" s="1726"/>
      <c r="E7" s="1727"/>
      <c r="F7" s="1721" t="s">
        <v>793</v>
      </c>
      <c r="G7" s="1726"/>
      <c r="H7" s="1726"/>
      <c r="I7" s="1726"/>
      <c r="J7" s="1726"/>
      <c r="K7" s="891"/>
      <c r="L7" s="1726" t="s">
        <v>793</v>
      </c>
      <c r="M7" s="1726"/>
      <c r="N7" s="1726"/>
      <c r="O7" s="1726"/>
      <c r="P7" s="1726"/>
      <c r="Q7" s="1727"/>
      <c r="R7" s="1702" t="s">
        <v>1125</v>
      </c>
      <c r="S7" s="1702" t="s">
        <v>549</v>
      </c>
      <c r="T7" s="1717"/>
      <c r="U7" s="1717"/>
      <c r="V7" s="1723"/>
    </row>
    <row r="8" spans="1:22" s="164" customFormat="1" ht="15.75" customHeight="1">
      <c r="A8" s="1731"/>
      <c r="B8" s="1717"/>
      <c r="C8" s="679" t="s">
        <v>519</v>
      </c>
      <c r="D8" s="679" t="s">
        <v>520</v>
      </c>
      <c r="E8" s="679" t="s">
        <v>521</v>
      </c>
      <c r="F8" s="679" t="s">
        <v>522</v>
      </c>
      <c r="G8" s="679" t="s">
        <v>523</v>
      </c>
      <c r="H8" s="679" t="s">
        <v>524</v>
      </c>
      <c r="I8" s="679" t="s">
        <v>525</v>
      </c>
      <c r="J8" s="679" t="s">
        <v>526</v>
      </c>
      <c r="K8" s="683" t="s">
        <v>1121</v>
      </c>
      <c r="L8" s="679" t="s">
        <v>527</v>
      </c>
      <c r="M8" s="679" t="s">
        <v>528</v>
      </c>
      <c r="N8" s="679" t="s">
        <v>529</v>
      </c>
      <c r="O8" s="679" t="s">
        <v>530</v>
      </c>
      <c r="P8" s="679" t="s">
        <v>531</v>
      </c>
      <c r="Q8" s="683" t="s">
        <v>548</v>
      </c>
      <c r="R8" s="1702"/>
      <c r="S8" s="1702"/>
      <c r="T8" s="1717"/>
      <c r="U8" s="1717"/>
      <c r="V8" s="1720"/>
    </row>
    <row r="9" spans="1:22" s="164" customFormat="1" ht="15.75" customHeight="1">
      <c r="A9" s="1731"/>
      <c r="B9" s="678"/>
      <c r="C9" s="678" t="s">
        <v>532</v>
      </c>
      <c r="D9" s="678" t="s">
        <v>532</v>
      </c>
      <c r="E9" s="678" t="s">
        <v>533</v>
      </c>
      <c r="F9" s="678"/>
      <c r="G9" s="678" t="s">
        <v>534</v>
      </c>
      <c r="H9" s="678" t="s">
        <v>535</v>
      </c>
      <c r="I9" s="678" t="s">
        <v>535</v>
      </c>
      <c r="J9" s="678" t="s">
        <v>535</v>
      </c>
      <c r="K9" s="680" t="s">
        <v>1122</v>
      </c>
      <c r="L9" s="680" t="s">
        <v>505</v>
      </c>
      <c r="M9" s="678"/>
      <c r="N9" s="678" t="s">
        <v>536</v>
      </c>
      <c r="O9" s="678"/>
      <c r="P9" s="678" t="s">
        <v>537</v>
      </c>
      <c r="Q9" s="678"/>
      <c r="R9" s="1702" t="s">
        <v>1262</v>
      </c>
      <c r="S9" s="1702" t="s">
        <v>550</v>
      </c>
      <c r="T9" s="820"/>
      <c r="U9" s="678"/>
      <c r="V9" s="1720"/>
    </row>
    <row r="10" spans="1:22" s="164" customFormat="1" ht="15.75" customHeight="1">
      <c r="A10" s="1731"/>
      <c r="B10" s="1702" t="s">
        <v>86</v>
      </c>
      <c r="C10" s="678"/>
      <c r="D10" s="678"/>
      <c r="E10" s="678"/>
      <c r="F10" s="678"/>
      <c r="G10" s="827" t="s">
        <v>199</v>
      </c>
      <c r="H10" s="678"/>
      <c r="I10" s="827" t="s">
        <v>795</v>
      </c>
      <c r="J10" s="678"/>
      <c r="K10" s="888"/>
      <c r="L10" s="680"/>
      <c r="M10" s="678"/>
      <c r="N10" s="678" t="s">
        <v>535</v>
      </c>
      <c r="O10" s="678"/>
      <c r="P10" s="678" t="s">
        <v>535</v>
      </c>
      <c r="Q10" s="678"/>
      <c r="R10" s="1702"/>
      <c r="S10" s="1702"/>
      <c r="T10" s="1717" t="s">
        <v>510</v>
      </c>
      <c r="U10" s="1535" t="s">
        <v>509</v>
      </c>
      <c r="V10" s="1720"/>
    </row>
    <row r="11" spans="1:22" s="164" customFormat="1" ht="15.75" customHeight="1">
      <c r="A11" s="1731"/>
      <c r="B11" s="1702"/>
      <c r="C11" s="678" t="s">
        <v>498</v>
      </c>
      <c r="E11" s="678" t="s">
        <v>500</v>
      </c>
      <c r="F11" s="678"/>
      <c r="G11" s="827" t="s">
        <v>661</v>
      </c>
      <c r="H11" s="678" t="s">
        <v>503</v>
      </c>
      <c r="I11" s="678" t="s">
        <v>794</v>
      </c>
      <c r="J11" s="678" t="s">
        <v>504</v>
      </c>
      <c r="K11" s="888" t="s">
        <v>1123</v>
      </c>
      <c r="L11" s="678" t="s">
        <v>507</v>
      </c>
      <c r="M11" s="678"/>
      <c r="N11" s="678" t="s">
        <v>1260</v>
      </c>
      <c r="O11" s="678"/>
      <c r="P11" s="678" t="s">
        <v>199</v>
      </c>
      <c r="Q11" s="678"/>
      <c r="R11" s="1702"/>
      <c r="S11" s="1702"/>
      <c r="T11" s="1717"/>
      <c r="U11" s="1535"/>
      <c r="V11" s="1720"/>
    </row>
    <row r="12" spans="1:22" s="164" customFormat="1" ht="15.75" customHeight="1">
      <c r="A12" s="1731"/>
      <c r="B12" s="1702"/>
      <c r="C12" s="678" t="s">
        <v>791</v>
      </c>
      <c r="D12" s="678" t="s">
        <v>499</v>
      </c>
      <c r="E12" s="678" t="s">
        <v>792</v>
      </c>
      <c r="F12" s="678" t="s">
        <v>501</v>
      </c>
      <c r="G12" s="678" t="s">
        <v>705</v>
      </c>
      <c r="H12" s="678" t="s">
        <v>705</v>
      </c>
      <c r="I12" s="827" t="s">
        <v>704</v>
      </c>
      <c r="J12" s="827" t="s">
        <v>704</v>
      </c>
      <c r="K12" s="888" t="s">
        <v>1124</v>
      </c>
      <c r="L12" s="678" t="s">
        <v>1259</v>
      </c>
      <c r="M12" s="678" t="s">
        <v>506</v>
      </c>
      <c r="N12" s="486" t="s">
        <v>705</v>
      </c>
      <c r="O12" s="678" t="s">
        <v>508</v>
      </c>
      <c r="P12" s="678" t="s">
        <v>1261</v>
      </c>
      <c r="Q12" s="678" t="s">
        <v>509</v>
      </c>
      <c r="R12" s="1702"/>
      <c r="S12" s="1702"/>
      <c r="T12" s="1717"/>
      <c r="U12" s="1535"/>
      <c r="V12" s="1720"/>
    </row>
    <row r="13" spans="1:22" s="164" customFormat="1" ht="3.75" customHeight="1">
      <c r="A13" s="1727"/>
      <c r="B13" s="665"/>
      <c r="C13" s="665"/>
      <c r="D13" s="665"/>
      <c r="E13" s="665"/>
      <c r="F13" s="665"/>
      <c r="G13" s="665"/>
      <c r="H13" s="665"/>
      <c r="I13" s="665"/>
      <c r="J13" s="665"/>
      <c r="K13" s="889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1721"/>
    </row>
    <row r="14" spans="1:22" s="164" customFormat="1" ht="21.75" customHeight="1">
      <c r="A14" s="655">
        <v>2016</v>
      </c>
      <c r="B14" s="666">
        <v>193</v>
      </c>
      <c r="C14" s="666">
        <v>23</v>
      </c>
      <c r="D14" s="666">
        <v>1</v>
      </c>
      <c r="E14" s="666">
        <v>2</v>
      </c>
      <c r="F14" s="666">
        <v>0</v>
      </c>
      <c r="G14" s="666">
        <v>0</v>
      </c>
      <c r="H14" s="666">
        <v>5</v>
      </c>
      <c r="I14" s="666">
        <v>1</v>
      </c>
      <c r="J14" s="666">
        <v>0</v>
      </c>
      <c r="K14" s="666"/>
      <c r="L14" s="666">
        <v>16</v>
      </c>
      <c r="M14" s="666">
        <v>2</v>
      </c>
      <c r="N14" s="666">
        <v>2</v>
      </c>
      <c r="O14" s="666">
        <v>4</v>
      </c>
      <c r="P14" s="666">
        <v>3</v>
      </c>
      <c r="Q14" s="666">
        <v>18</v>
      </c>
      <c r="R14" s="666">
        <v>0</v>
      </c>
      <c r="S14" s="666">
        <v>23</v>
      </c>
      <c r="T14" s="666">
        <v>43</v>
      </c>
      <c r="U14" s="666">
        <v>50</v>
      </c>
      <c r="V14" s="657">
        <v>2016</v>
      </c>
    </row>
    <row r="15" spans="1:22" s="164" customFormat="1" ht="21.75" customHeight="1">
      <c r="A15" s="655">
        <v>2017</v>
      </c>
      <c r="B15" s="666">
        <v>162</v>
      </c>
      <c r="C15" s="666">
        <v>34</v>
      </c>
      <c r="D15" s="666">
        <v>4</v>
      </c>
      <c r="E15" s="666">
        <v>1</v>
      </c>
      <c r="F15" s="666">
        <v>0</v>
      </c>
      <c r="G15" s="666">
        <v>2</v>
      </c>
      <c r="H15" s="666">
        <v>2</v>
      </c>
      <c r="I15" s="666">
        <v>2</v>
      </c>
      <c r="J15" s="666">
        <v>1</v>
      </c>
      <c r="K15" s="666"/>
      <c r="L15" s="666">
        <v>16</v>
      </c>
      <c r="M15" s="666">
        <v>0</v>
      </c>
      <c r="N15" s="666">
        <v>1</v>
      </c>
      <c r="O15" s="666">
        <v>6</v>
      </c>
      <c r="P15" s="666">
        <v>0</v>
      </c>
      <c r="Q15" s="666">
        <v>18</v>
      </c>
      <c r="R15" s="666">
        <v>0</v>
      </c>
      <c r="S15" s="666">
        <v>17</v>
      </c>
      <c r="T15" s="666">
        <v>26</v>
      </c>
      <c r="U15" s="666">
        <v>32</v>
      </c>
      <c r="V15" s="657">
        <v>2017</v>
      </c>
    </row>
    <row r="16" spans="1:22" s="164" customFormat="1" ht="21.75" customHeight="1">
      <c r="A16" s="655">
        <v>2018</v>
      </c>
      <c r="B16" s="666">
        <v>163</v>
      </c>
      <c r="C16" s="666">
        <v>28</v>
      </c>
      <c r="D16" s="666">
        <v>4</v>
      </c>
      <c r="E16" s="666">
        <v>2</v>
      </c>
      <c r="F16" s="666">
        <v>0</v>
      </c>
      <c r="G16" s="666">
        <v>4</v>
      </c>
      <c r="H16" s="666">
        <v>3</v>
      </c>
      <c r="I16" s="666">
        <v>5</v>
      </c>
      <c r="J16" s="666">
        <v>1</v>
      </c>
      <c r="K16" s="666"/>
      <c r="L16" s="666">
        <v>13</v>
      </c>
      <c r="M16" s="666">
        <v>1</v>
      </c>
      <c r="N16" s="666">
        <v>3</v>
      </c>
      <c r="O16" s="666">
        <v>11</v>
      </c>
      <c r="P16" s="666">
        <v>1</v>
      </c>
      <c r="Q16" s="666">
        <v>19</v>
      </c>
      <c r="R16" s="666">
        <v>0</v>
      </c>
      <c r="S16" s="666">
        <v>29</v>
      </c>
      <c r="T16" s="666">
        <v>25</v>
      </c>
      <c r="U16" s="666">
        <v>14</v>
      </c>
      <c r="V16" s="657">
        <v>2018</v>
      </c>
    </row>
    <row r="17" spans="1:22" s="164" customFormat="1" ht="21.75" customHeight="1">
      <c r="A17" s="655">
        <v>2019</v>
      </c>
      <c r="B17" s="666">
        <v>148</v>
      </c>
      <c r="C17" s="666">
        <v>22</v>
      </c>
      <c r="D17" s="666">
        <v>10</v>
      </c>
      <c r="E17" s="666">
        <v>3</v>
      </c>
      <c r="F17" s="666">
        <v>0</v>
      </c>
      <c r="G17" s="666">
        <v>2</v>
      </c>
      <c r="H17" s="666">
        <v>1</v>
      </c>
      <c r="I17" s="666">
        <v>3</v>
      </c>
      <c r="J17" s="666">
        <v>0</v>
      </c>
      <c r="K17" s="666"/>
      <c r="L17" s="666">
        <v>11</v>
      </c>
      <c r="M17" s="666">
        <v>1</v>
      </c>
      <c r="N17" s="666">
        <v>2</v>
      </c>
      <c r="O17" s="666">
        <v>3</v>
      </c>
      <c r="P17" s="666">
        <v>5</v>
      </c>
      <c r="Q17" s="666">
        <v>17</v>
      </c>
      <c r="R17" s="666">
        <v>0</v>
      </c>
      <c r="S17" s="666">
        <v>23</v>
      </c>
      <c r="T17" s="666">
        <v>12</v>
      </c>
      <c r="U17" s="666">
        <v>33</v>
      </c>
      <c r="V17" s="657">
        <v>2019</v>
      </c>
    </row>
    <row r="18" spans="1:22" s="468" customFormat="1" ht="21.75" customHeight="1">
      <c r="A18" s="658">
        <v>2020</v>
      </c>
      <c r="B18" s="667">
        <f>SUM(B19:B34)</f>
        <v>125</v>
      </c>
      <c r="C18" s="667">
        <f aca="true" t="shared" si="0" ref="C18:U18">SUM(C19:C34)</f>
        <v>28</v>
      </c>
      <c r="D18" s="667">
        <f t="shared" si="0"/>
        <v>4</v>
      </c>
      <c r="E18" s="667">
        <f t="shared" si="0"/>
        <v>3</v>
      </c>
      <c r="F18" s="667">
        <f t="shared" si="0"/>
        <v>0</v>
      </c>
      <c r="G18" s="667">
        <f t="shared" si="0"/>
        <v>1</v>
      </c>
      <c r="H18" s="667">
        <f t="shared" si="0"/>
        <v>3</v>
      </c>
      <c r="I18" s="667">
        <f t="shared" si="0"/>
        <v>1</v>
      </c>
      <c r="J18" s="667">
        <f t="shared" si="0"/>
        <v>1</v>
      </c>
      <c r="K18" s="667">
        <f t="shared" si="0"/>
        <v>0</v>
      </c>
      <c r="L18" s="667">
        <f t="shared" si="0"/>
        <v>19</v>
      </c>
      <c r="M18" s="667">
        <f t="shared" si="0"/>
        <v>1</v>
      </c>
      <c r="N18" s="667">
        <f t="shared" si="0"/>
        <v>0</v>
      </c>
      <c r="O18" s="667">
        <f t="shared" si="0"/>
        <v>7</v>
      </c>
      <c r="P18" s="667">
        <f t="shared" si="0"/>
        <v>0</v>
      </c>
      <c r="Q18" s="667">
        <f t="shared" si="0"/>
        <v>10</v>
      </c>
      <c r="R18" s="667">
        <f t="shared" si="0"/>
        <v>0</v>
      </c>
      <c r="S18" s="667">
        <f t="shared" si="0"/>
        <v>15</v>
      </c>
      <c r="T18" s="667">
        <f t="shared" si="0"/>
        <v>6</v>
      </c>
      <c r="U18" s="667">
        <f t="shared" si="0"/>
        <v>26</v>
      </c>
      <c r="V18" s="660">
        <v>2020</v>
      </c>
    </row>
    <row r="19" spans="1:22" s="164" customFormat="1" ht="19.5" customHeight="1">
      <c r="A19" s="661" t="s">
        <v>538</v>
      </c>
      <c r="B19" s="668">
        <f aca="true" t="shared" si="1" ref="B19:B34">SUM(C19:U19)</f>
        <v>14</v>
      </c>
      <c r="C19" s="603">
        <v>1</v>
      </c>
      <c r="D19" s="603">
        <v>0</v>
      </c>
      <c r="E19" s="603">
        <v>0</v>
      </c>
      <c r="F19" s="603">
        <v>0</v>
      </c>
      <c r="G19" s="603">
        <v>1</v>
      </c>
      <c r="H19" s="603">
        <v>0</v>
      </c>
      <c r="I19" s="603">
        <v>0</v>
      </c>
      <c r="J19" s="603">
        <v>0</v>
      </c>
      <c r="K19" s="603">
        <v>0</v>
      </c>
      <c r="L19" s="603">
        <v>2</v>
      </c>
      <c r="M19" s="603">
        <v>0</v>
      </c>
      <c r="N19" s="603">
        <v>0</v>
      </c>
      <c r="O19" s="603">
        <v>3</v>
      </c>
      <c r="P19" s="603">
        <v>0</v>
      </c>
      <c r="Q19" s="603">
        <v>3</v>
      </c>
      <c r="R19" s="603">
        <v>0</v>
      </c>
      <c r="S19" s="603">
        <v>1</v>
      </c>
      <c r="T19" s="603">
        <v>3</v>
      </c>
      <c r="U19" s="603">
        <v>0</v>
      </c>
      <c r="V19" s="670" t="s">
        <v>78</v>
      </c>
    </row>
    <row r="20" spans="1:22" s="164" customFormat="1" ht="19.5" customHeight="1">
      <c r="A20" s="661" t="s">
        <v>467</v>
      </c>
      <c r="B20" s="668">
        <f t="shared" si="1"/>
        <v>4</v>
      </c>
      <c r="C20" s="603">
        <v>1</v>
      </c>
      <c r="D20" s="603">
        <v>0</v>
      </c>
      <c r="E20" s="603">
        <v>0</v>
      </c>
      <c r="F20" s="603">
        <v>0</v>
      </c>
      <c r="G20" s="603">
        <v>0</v>
      </c>
      <c r="H20" s="603">
        <v>0</v>
      </c>
      <c r="I20" s="603">
        <v>0</v>
      </c>
      <c r="J20" s="603">
        <v>0</v>
      </c>
      <c r="K20" s="603">
        <v>0</v>
      </c>
      <c r="L20" s="603">
        <v>1</v>
      </c>
      <c r="M20" s="603">
        <v>0</v>
      </c>
      <c r="N20" s="603">
        <v>0</v>
      </c>
      <c r="O20" s="603">
        <v>0</v>
      </c>
      <c r="P20" s="603">
        <v>0</v>
      </c>
      <c r="Q20" s="603">
        <v>0</v>
      </c>
      <c r="R20" s="603">
        <v>0</v>
      </c>
      <c r="S20" s="603">
        <v>1</v>
      </c>
      <c r="T20" s="603">
        <v>0</v>
      </c>
      <c r="U20" s="603">
        <v>1</v>
      </c>
      <c r="V20" s="671" t="s">
        <v>73</v>
      </c>
    </row>
    <row r="21" spans="1:22" s="164" customFormat="1" ht="19.5" customHeight="1">
      <c r="A21" s="661" t="s">
        <v>468</v>
      </c>
      <c r="B21" s="668">
        <f t="shared" si="1"/>
        <v>13</v>
      </c>
      <c r="C21" s="617">
        <v>4</v>
      </c>
      <c r="D21" s="603">
        <v>0</v>
      </c>
      <c r="E21" s="603">
        <v>2</v>
      </c>
      <c r="F21" s="603">
        <v>0</v>
      </c>
      <c r="G21" s="617">
        <v>0</v>
      </c>
      <c r="H21" s="603">
        <v>0</v>
      </c>
      <c r="I21" s="603">
        <v>0</v>
      </c>
      <c r="J21" s="603">
        <v>0</v>
      </c>
      <c r="K21" s="603">
        <v>0</v>
      </c>
      <c r="L21" s="617">
        <v>0</v>
      </c>
      <c r="M21" s="603">
        <v>0</v>
      </c>
      <c r="N21" s="603">
        <v>0</v>
      </c>
      <c r="O21" s="603">
        <v>0</v>
      </c>
      <c r="P21" s="617">
        <v>0</v>
      </c>
      <c r="Q21" s="617">
        <v>0</v>
      </c>
      <c r="R21" s="603">
        <v>0</v>
      </c>
      <c r="S21" s="617">
        <v>4</v>
      </c>
      <c r="T21" s="617">
        <v>0</v>
      </c>
      <c r="U21" s="617">
        <v>3</v>
      </c>
      <c r="V21" s="671" t="s">
        <v>74</v>
      </c>
    </row>
    <row r="22" spans="1:22" s="164" customFormat="1" ht="19.5" customHeight="1">
      <c r="A22" s="661" t="s">
        <v>469</v>
      </c>
      <c r="B22" s="668">
        <f t="shared" si="1"/>
        <v>7</v>
      </c>
      <c r="C22" s="617">
        <v>0</v>
      </c>
      <c r="D22" s="603">
        <v>0</v>
      </c>
      <c r="E22" s="603">
        <v>0</v>
      </c>
      <c r="F22" s="603">
        <v>0</v>
      </c>
      <c r="G22" s="603">
        <v>0</v>
      </c>
      <c r="H22" s="603">
        <v>1</v>
      </c>
      <c r="I22" s="603">
        <v>0</v>
      </c>
      <c r="J22" s="603">
        <v>0</v>
      </c>
      <c r="K22" s="603">
        <v>0</v>
      </c>
      <c r="L22" s="617">
        <v>1</v>
      </c>
      <c r="M22" s="603">
        <v>0</v>
      </c>
      <c r="N22" s="603">
        <v>0</v>
      </c>
      <c r="O22" s="603">
        <v>2</v>
      </c>
      <c r="P22" s="617">
        <v>0</v>
      </c>
      <c r="Q22" s="617">
        <v>0</v>
      </c>
      <c r="R22" s="603">
        <v>0</v>
      </c>
      <c r="S22" s="617">
        <v>0</v>
      </c>
      <c r="T22" s="617">
        <v>0</v>
      </c>
      <c r="U22" s="617">
        <v>3</v>
      </c>
      <c r="V22" s="671" t="s">
        <v>75</v>
      </c>
    </row>
    <row r="23" spans="1:22" s="164" customFormat="1" ht="19.5" customHeight="1">
      <c r="A23" s="661" t="s">
        <v>539</v>
      </c>
      <c r="B23" s="668">
        <f t="shared" si="1"/>
        <v>11</v>
      </c>
      <c r="C23" s="617">
        <v>3</v>
      </c>
      <c r="D23" s="603">
        <v>0</v>
      </c>
      <c r="E23" s="603">
        <v>0</v>
      </c>
      <c r="F23" s="603">
        <v>0</v>
      </c>
      <c r="G23" s="603">
        <v>0</v>
      </c>
      <c r="H23" s="603">
        <v>0</v>
      </c>
      <c r="I23" s="603">
        <v>0</v>
      </c>
      <c r="J23" s="603">
        <v>0</v>
      </c>
      <c r="K23" s="603">
        <v>0</v>
      </c>
      <c r="L23" s="617">
        <v>4</v>
      </c>
      <c r="M23" s="603">
        <v>0</v>
      </c>
      <c r="N23" s="603">
        <v>0</v>
      </c>
      <c r="O23" s="617">
        <v>1</v>
      </c>
      <c r="P23" s="617">
        <v>0</v>
      </c>
      <c r="Q23" s="617">
        <v>0</v>
      </c>
      <c r="R23" s="603">
        <v>0</v>
      </c>
      <c r="S23" s="617">
        <v>1</v>
      </c>
      <c r="T23" s="617">
        <v>0</v>
      </c>
      <c r="U23" s="617">
        <v>2</v>
      </c>
      <c r="V23" s="671" t="s">
        <v>76</v>
      </c>
    </row>
    <row r="24" spans="1:22" s="164" customFormat="1" ht="19.5" customHeight="1">
      <c r="A24" s="661" t="s">
        <v>493</v>
      </c>
      <c r="B24" s="668">
        <f t="shared" si="1"/>
        <v>6</v>
      </c>
      <c r="C24" s="603">
        <v>1</v>
      </c>
      <c r="D24" s="603">
        <v>0</v>
      </c>
      <c r="E24" s="603">
        <v>0</v>
      </c>
      <c r="F24" s="603">
        <v>0</v>
      </c>
      <c r="G24" s="603">
        <v>0</v>
      </c>
      <c r="H24" s="603">
        <v>0</v>
      </c>
      <c r="I24" s="603">
        <v>0</v>
      </c>
      <c r="J24" s="603">
        <v>0</v>
      </c>
      <c r="K24" s="603">
        <v>0</v>
      </c>
      <c r="L24" s="603">
        <v>2</v>
      </c>
      <c r="M24" s="603">
        <v>0</v>
      </c>
      <c r="N24" s="603">
        <v>0</v>
      </c>
      <c r="O24" s="603">
        <v>0</v>
      </c>
      <c r="P24" s="617">
        <v>0</v>
      </c>
      <c r="Q24" s="603">
        <v>0</v>
      </c>
      <c r="R24" s="603">
        <v>0</v>
      </c>
      <c r="S24" s="603">
        <v>0</v>
      </c>
      <c r="T24" s="603">
        <v>0</v>
      </c>
      <c r="U24" s="603">
        <v>3</v>
      </c>
      <c r="V24" s="671" t="s">
        <v>79</v>
      </c>
    </row>
    <row r="25" spans="1:22" s="164" customFormat="1" ht="19.5" customHeight="1">
      <c r="A25" s="661" t="s">
        <v>540</v>
      </c>
      <c r="B25" s="668">
        <f t="shared" si="1"/>
        <v>7</v>
      </c>
      <c r="C25" s="603">
        <v>1</v>
      </c>
      <c r="D25" s="603">
        <v>0</v>
      </c>
      <c r="E25" s="603">
        <v>0</v>
      </c>
      <c r="F25" s="603">
        <v>0</v>
      </c>
      <c r="G25" s="603">
        <v>0</v>
      </c>
      <c r="H25" s="603">
        <v>0</v>
      </c>
      <c r="I25" s="603">
        <v>0</v>
      </c>
      <c r="J25" s="603">
        <v>0</v>
      </c>
      <c r="K25" s="603">
        <v>0</v>
      </c>
      <c r="L25" s="603">
        <v>0</v>
      </c>
      <c r="M25" s="603">
        <v>0</v>
      </c>
      <c r="N25" s="603">
        <v>0</v>
      </c>
      <c r="O25" s="603">
        <v>0</v>
      </c>
      <c r="P25" s="617">
        <v>0</v>
      </c>
      <c r="Q25" s="603">
        <v>3</v>
      </c>
      <c r="R25" s="603">
        <v>0</v>
      </c>
      <c r="S25" s="603">
        <v>0</v>
      </c>
      <c r="T25" s="603">
        <v>1</v>
      </c>
      <c r="U25" s="603">
        <v>2</v>
      </c>
      <c r="V25" s="671" t="s">
        <v>80</v>
      </c>
    </row>
    <row r="26" spans="1:22" s="164" customFormat="1" ht="19.5" customHeight="1">
      <c r="A26" s="661" t="s">
        <v>494</v>
      </c>
      <c r="B26" s="668">
        <f t="shared" si="1"/>
        <v>11</v>
      </c>
      <c r="C26" s="603">
        <v>1</v>
      </c>
      <c r="D26" s="603">
        <v>0</v>
      </c>
      <c r="E26" s="603">
        <v>0</v>
      </c>
      <c r="F26" s="603">
        <v>0</v>
      </c>
      <c r="G26" s="603">
        <v>0</v>
      </c>
      <c r="H26" s="603">
        <v>0</v>
      </c>
      <c r="I26" s="603">
        <v>0</v>
      </c>
      <c r="J26" s="603">
        <v>0</v>
      </c>
      <c r="K26" s="603">
        <v>0</v>
      </c>
      <c r="L26" s="603">
        <v>3</v>
      </c>
      <c r="M26" s="603">
        <v>0</v>
      </c>
      <c r="N26" s="603">
        <v>0</v>
      </c>
      <c r="O26" s="603">
        <v>1</v>
      </c>
      <c r="P26" s="617">
        <v>0</v>
      </c>
      <c r="Q26" s="603">
        <v>1</v>
      </c>
      <c r="R26" s="603">
        <v>0</v>
      </c>
      <c r="S26" s="603">
        <v>2</v>
      </c>
      <c r="T26" s="603">
        <v>0</v>
      </c>
      <c r="U26" s="603">
        <v>3</v>
      </c>
      <c r="V26" s="671" t="s">
        <v>81</v>
      </c>
    </row>
    <row r="27" spans="1:22" s="164" customFormat="1" ht="19.5" customHeight="1">
      <c r="A27" s="661" t="s">
        <v>541</v>
      </c>
      <c r="B27" s="668">
        <f t="shared" si="1"/>
        <v>8</v>
      </c>
      <c r="C27" s="603">
        <v>5</v>
      </c>
      <c r="D27" s="603">
        <v>0</v>
      </c>
      <c r="E27" s="603">
        <v>0</v>
      </c>
      <c r="F27" s="603">
        <v>0</v>
      </c>
      <c r="G27" s="603">
        <v>0</v>
      </c>
      <c r="H27" s="603">
        <v>0</v>
      </c>
      <c r="I27" s="603">
        <v>0</v>
      </c>
      <c r="J27" s="603">
        <v>0</v>
      </c>
      <c r="K27" s="603">
        <v>0</v>
      </c>
      <c r="L27" s="603">
        <v>1</v>
      </c>
      <c r="M27" s="603">
        <v>0</v>
      </c>
      <c r="N27" s="603">
        <v>0</v>
      </c>
      <c r="O27" s="603">
        <v>0</v>
      </c>
      <c r="P27" s="617">
        <v>0</v>
      </c>
      <c r="Q27" s="603">
        <v>1</v>
      </c>
      <c r="R27" s="603">
        <v>0</v>
      </c>
      <c r="S27" s="603">
        <v>0</v>
      </c>
      <c r="T27" s="603">
        <v>0</v>
      </c>
      <c r="U27" s="603">
        <v>1</v>
      </c>
      <c r="V27" s="671" t="s">
        <v>82</v>
      </c>
    </row>
    <row r="28" spans="1:22" s="164" customFormat="1" ht="19.5" customHeight="1">
      <c r="A28" s="661" t="s">
        <v>495</v>
      </c>
      <c r="B28" s="668">
        <f t="shared" si="1"/>
        <v>1</v>
      </c>
      <c r="C28" s="603">
        <v>1</v>
      </c>
      <c r="D28" s="603">
        <v>0</v>
      </c>
      <c r="E28" s="603">
        <v>0</v>
      </c>
      <c r="F28" s="603">
        <v>0</v>
      </c>
      <c r="G28" s="603">
        <v>0</v>
      </c>
      <c r="H28" s="603">
        <v>0</v>
      </c>
      <c r="I28" s="603">
        <v>0</v>
      </c>
      <c r="J28" s="603">
        <v>0</v>
      </c>
      <c r="K28" s="603">
        <v>0</v>
      </c>
      <c r="L28" s="603">
        <v>0</v>
      </c>
      <c r="M28" s="603">
        <v>0</v>
      </c>
      <c r="N28" s="603">
        <v>0</v>
      </c>
      <c r="O28" s="603">
        <v>0</v>
      </c>
      <c r="P28" s="617">
        <v>0</v>
      </c>
      <c r="Q28" s="617">
        <v>0</v>
      </c>
      <c r="R28" s="603">
        <v>0</v>
      </c>
      <c r="S28" s="603">
        <v>0</v>
      </c>
      <c r="T28" s="603">
        <v>0</v>
      </c>
      <c r="U28" s="603">
        <v>0</v>
      </c>
      <c r="V28" s="671" t="s">
        <v>83</v>
      </c>
    </row>
    <row r="29" spans="1:22" s="164" customFormat="1" ht="19.5" customHeight="1">
      <c r="A29" s="661" t="s">
        <v>542</v>
      </c>
      <c r="B29" s="668">
        <f t="shared" si="1"/>
        <v>5</v>
      </c>
      <c r="C29" s="603">
        <v>1</v>
      </c>
      <c r="D29" s="603">
        <v>0</v>
      </c>
      <c r="E29" s="603">
        <v>0</v>
      </c>
      <c r="F29" s="603">
        <v>0</v>
      </c>
      <c r="G29" s="603">
        <v>0</v>
      </c>
      <c r="H29" s="603">
        <v>0</v>
      </c>
      <c r="I29" s="603">
        <v>0</v>
      </c>
      <c r="J29" s="603">
        <v>1</v>
      </c>
      <c r="K29" s="603">
        <v>0</v>
      </c>
      <c r="L29" s="603">
        <v>1</v>
      </c>
      <c r="M29" s="603">
        <v>0</v>
      </c>
      <c r="N29" s="603">
        <v>0</v>
      </c>
      <c r="O29" s="603">
        <v>0</v>
      </c>
      <c r="P29" s="617">
        <v>0</v>
      </c>
      <c r="Q29" s="617">
        <v>0</v>
      </c>
      <c r="R29" s="603">
        <v>0</v>
      </c>
      <c r="S29" s="603">
        <v>1</v>
      </c>
      <c r="T29" s="603">
        <v>0</v>
      </c>
      <c r="U29" s="603">
        <v>1</v>
      </c>
      <c r="V29" s="671" t="s">
        <v>84</v>
      </c>
    </row>
    <row r="30" spans="1:22" s="164" customFormat="1" ht="19.5" customHeight="1">
      <c r="A30" s="661" t="s">
        <v>543</v>
      </c>
      <c r="B30" s="668">
        <f t="shared" si="1"/>
        <v>5</v>
      </c>
      <c r="C30" s="603">
        <v>1</v>
      </c>
      <c r="D30" s="603">
        <v>1</v>
      </c>
      <c r="E30" s="603">
        <v>0</v>
      </c>
      <c r="F30" s="603">
        <v>0</v>
      </c>
      <c r="G30" s="603">
        <v>0</v>
      </c>
      <c r="H30" s="603">
        <v>0</v>
      </c>
      <c r="I30" s="603">
        <v>0</v>
      </c>
      <c r="J30" s="603">
        <v>0</v>
      </c>
      <c r="K30" s="603">
        <v>0</v>
      </c>
      <c r="L30" s="603">
        <v>0</v>
      </c>
      <c r="M30" s="603">
        <v>0</v>
      </c>
      <c r="N30" s="603">
        <v>0</v>
      </c>
      <c r="O30" s="603">
        <v>0</v>
      </c>
      <c r="P30" s="603">
        <v>0</v>
      </c>
      <c r="Q30" s="603">
        <v>0</v>
      </c>
      <c r="R30" s="603">
        <v>0</v>
      </c>
      <c r="S30" s="603">
        <v>0</v>
      </c>
      <c r="T30" s="603">
        <v>1</v>
      </c>
      <c r="U30" s="603">
        <v>2</v>
      </c>
      <c r="V30" s="671" t="s">
        <v>85</v>
      </c>
    </row>
    <row r="31" spans="1:22" s="164" customFormat="1" ht="19.5" customHeight="1">
      <c r="A31" s="661" t="s">
        <v>544</v>
      </c>
      <c r="B31" s="668">
        <f t="shared" si="1"/>
        <v>2</v>
      </c>
      <c r="C31" s="603">
        <v>0</v>
      </c>
      <c r="D31" s="603">
        <v>1</v>
      </c>
      <c r="E31" s="603">
        <v>0</v>
      </c>
      <c r="F31" s="603">
        <v>0</v>
      </c>
      <c r="G31" s="603">
        <v>0</v>
      </c>
      <c r="H31" s="603">
        <v>0</v>
      </c>
      <c r="I31" s="603">
        <v>0</v>
      </c>
      <c r="J31" s="603">
        <v>0</v>
      </c>
      <c r="K31" s="603">
        <v>0</v>
      </c>
      <c r="L31" s="603">
        <v>0</v>
      </c>
      <c r="M31" s="603">
        <v>0</v>
      </c>
      <c r="N31" s="603">
        <v>0</v>
      </c>
      <c r="O31" s="603">
        <v>0</v>
      </c>
      <c r="P31" s="603">
        <v>0</v>
      </c>
      <c r="Q31" s="603">
        <v>0</v>
      </c>
      <c r="R31" s="603">
        <v>0</v>
      </c>
      <c r="S31" s="603">
        <v>1</v>
      </c>
      <c r="T31" s="603">
        <v>0</v>
      </c>
      <c r="U31" s="603">
        <v>0</v>
      </c>
      <c r="V31" s="671" t="s">
        <v>3</v>
      </c>
    </row>
    <row r="32" spans="1:22" s="164" customFormat="1" ht="19.5" customHeight="1">
      <c r="A32" s="661" t="s">
        <v>496</v>
      </c>
      <c r="B32" s="668">
        <f t="shared" si="1"/>
        <v>11</v>
      </c>
      <c r="C32" s="603">
        <v>6</v>
      </c>
      <c r="D32" s="603">
        <v>0</v>
      </c>
      <c r="E32" s="603">
        <v>0</v>
      </c>
      <c r="F32" s="603">
        <v>0</v>
      </c>
      <c r="G32" s="603">
        <v>0</v>
      </c>
      <c r="H32" s="603">
        <v>1</v>
      </c>
      <c r="I32" s="603">
        <v>0</v>
      </c>
      <c r="J32" s="603">
        <v>0</v>
      </c>
      <c r="K32" s="603">
        <v>0</v>
      </c>
      <c r="L32" s="603">
        <v>0</v>
      </c>
      <c r="M32" s="603">
        <v>0</v>
      </c>
      <c r="N32" s="603">
        <v>0</v>
      </c>
      <c r="O32" s="603">
        <v>0</v>
      </c>
      <c r="P32" s="603">
        <v>0</v>
      </c>
      <c r="Q32" s="603">
        <v>1</v>
      </c>
      <c r="R32" s="603">
        <v>0</v>
      </c>
      <c r="S32" s="603">
        <v>1</v>
      </c>
      <c r="T32" s="603">
        <v>1</v>
      </c>
      <c r="U32" s="603">
        <v>1</v>
      </c>
      <c r="V32" s="671" t="s">
        <v>4</v>
      </c>
    </row>
    <row r="33" spans="1:22" s="164" customFormat="1" ht="19.5" customHeight="1">
      <c r="A33" s="661" t="s">
        <v>545</v>
      </c>
      <c r="B33" s="668">
        <f t="shared" si="1"/>
        <v>5</v>
      </c>
      <c r="C33" s="603">
        <v>1</v>
      </c>
      <c r="D33" s="603">
        <v>1</v>
      </c>
      <c r="E33" s="603">
        <v>0</v>
      </c>
      <c r="F33" s="603">
        <v>0</v>
      </c>
      <c r="G33" s="603">
        <v>0</v>
      </c>
      <c r="H33" s="603">
        <v>0</v>
      </c>
      <c r="I33" s="603">
        <v>0</v>
      </c>
      <c r="J33" s="603">
        <v>0</v>
      </c>
      <c r="K33" s="603">
        <v>0</v>
      </c>
      <c r="L33" s="603">
        <v>1</v>
      </c>
      <c r="M33" s="603">
        <v>0</v>
      </c>
      <c r="N33" s="603">
        <v>0</v>
      </c>
      <c r="O33" s="603">
        <v>0</v>
      </c>
      <c r="P33" s="603">
        <v>0</v>
      </c>
      <c r="Q33" s="603">
        <v>1</v>
      </c>
      <c r="R33" s="603">
        <v>0</v>
      </c>
      <c r="S33" s="603">
        <v>1</v>
      </c>
      <c r="T33" s="603">
        <v>0</v>
      </c>
      <c r="U33" s="603">
        <v>0</v>
      </c>
      <c r="V33" s="671" t="s">
        <v>5</v>
      </c>
    </row>
    <row r="34" spans="1:22" s="164" customFormat="1" ht="18.75" customHeight="1" thickBot="1">
      <c r="A34" s="672" t="s">
        <v>546</v>
      </c>
      <c r="B34" s="681">
        <f t="shared" si="1"/>
        <v>15</v>
      </c>
      <c r="C34" s="674">
        <v>1</v>
      </c>
      <c r="D34" s="674">
        <v>1</v>
      </c>
      <c r="E34" s="675">
        <v>1</v>
      </c>
      <c r="F34" s="674">
        <v>0</v>
      </c>
      <c r="G34" s="674">
        <v>0</v>
      </c>
      <c r="H34" s="674">
        <v>1</v>
      </c>
      <c r="I34" s="674">
        <v>1</v>
      </c>
      <c r="J34" s="674">
        <v>0</v>
      </c>
      <c r="K34" s="674">
        <v>0</v>
      </c>
      <c r="L34" s="674">
        <v>3</v>
      </c>
      <c r="M34" s="674">
        <v>1</v>
      </c>
      <c r="N34" s="674">
        <v>0</v>
      </c>
      <c r="O34" s="674">
        <v>0</v>
      </c>
      <c r="P34" s="674">
        <v>0</v>
      </c>
      <c r="Q34" s="674">
        <v>0</v>
      </c>
      <c r="R34" s="674">
        <v>0</v>
      </c>
      <c r="S34" s="674">
        <v>2</v>
      </c>
      <c r="T34" s="674">
        <v>0</v>
      </c>
      <c r="U34" s="682">
        <v>4</v>
      </c>
      <c r="V34" s="676" t="s">
        <v>6</v>
      </c>
    </row>
    <row r="35" spans="1:22" s="100" customFormat="1" ht="12" customHeight="1">
      <c r="A35" s="1264" t="s">
        <v>1118</v>
      </c>
      <c r="B35" s="1265"/>
      <c r="C35" s="1265"/>
      <c r="D35" s="1265"/>
      <c r="E35" s="1266"/>
      <c r="F35" s="1265"/>
      <c r="G35" s="1265"/>
      <c r="H35" s="1265"/>
      <c r="I35" s="1265"/>
      <c r="J35" s="1265"/>
      <c r="K35" s="1265"/>
      <c r="L35" s="1265" t="s">
        <v>1126</v>
      </c>
      <c r="M35" s="1265"/>
      <c r="N35" s="1265"/>
      <c r="O35" s="1267"/>
      <c r="P35" s="1265"/>
      <c r="Q35" s="1265"/>
      <c r="R35" s="1265"/>
      <c r="S35" s="1265"/>
      <c r="T35" s="1265"/>
      <c r="U35" s="1265"/>
      <c r="V35" s="1267"/>
    </row>
    <row r="36" spans="1:22" s="100" customFormat="1" ht="12" customHeight="1">
      <c r="A36" s="1264" t="s">
        <v>1119</v>
      </c>
      <c r="B36" s="1265"/>
      <c r="C36" s="1265"/>
      <c r="D36" s="1265"/>
      <c r="E36" s="1266"/>
      <c r="F36" s="1265"/>
      <c r="G36" s="1265"/>
      <c r="H36" s="1265"/>
      <c r="I36" s="1265"/>
      <c r="J36" s="1265"/>
      <c r="K36" s="1265"/>
      <c r="L36" s="1265" t="s">
        <v>1127</v>
      </c>
      <c r="M36" s="1265"/>
      <c r="N36" s="1265"/>
      <c r="O36" s="1267"/>
      <c r="P36" s="1265"/>
      <c r="Q36" s="1265"/>
      <c r="R36" s="1265"/>
      <c r="S36" s="1265"/>
      <c r="T36" s="1265"/>
      <c r="U36" s="1265"/>
      <c r="V36" s="1267"/>
    </row>
    <row r="37" spans="1:22" s="100" customFormat="1" ht="12" customHeight="1">
      <c r="A37" s="1268" t="s">
        <v>1120</v>
      </c>
      <c r="B37" s="1269"/>
      <c r="C37" s="1269"/>
      <c r="D37" s="1269"/>
      <c r="E37" s="1269"/>
      <c r="F37" s="1269"/>
      <c r="G37" s="1269"/>
      <c r="H37" s="1269"/>
      <c r="I37" s="1269"/>
      <c r="J37" s="1269"/>
      <c r="K37" s="1269"/>
      <c r="L37" s="1270" t="s">
        <v>58</v>
      </c>
      <c r="N37" s="1270"/>
      <c r="O37" s="1270"/>
      <c r="P37" s="1270"/>
      <c r="Q37" s="1270"/>
      <c r="R37" s="1270"/>
      <c r="S37" s="1269"/>
      <c r="T37" s="1269"/>
      <c r="U37" s="1269"/>
      <c r="V37" s="1267"/>
    </row>
    <row r="38" spans="1:22" s="100" customFormat="1" ht="12">
      <c r="A38" s="99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  <c r="T38" s="99"/>
      <c r="U38" s="99"/>
      <c r="V38" s="99"/>
    </row>
    <row r="39" spans="1:22" s="100" customFormat="1" ht="12">
      <c r="A39" s="99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9"/>
      <c r="T39" s="99"/>
      <c r="U39" s="99"/>
      <c r="V39" s="99"/>
    </row>
    <row r="40" spans="1:22" s="100" customFormat="1" ht="12">
      <c r="A40" s="99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/>
      <c r="T40" s="99"/>
      <c r="U40" s="99"/>
      <c r="V40" s="99"/>
    </row>
    <row r="41" spans="1:22" s="100" customFormat="1" ht="12">
      <c r="A41" s="99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99"/>
      <c r="U41" s="99"/>
      <c r="V41" s="99"/>
    </row>
    <row r="42" spans="2:18" ht="15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2:18" ht="15.7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2:18" ht="15.7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2:18" ht="15.7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2:18" ht="15.7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spans="2:18" ht="15.7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2:18" ht="15.7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2:18" ht="15.7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2:18" ht="15.7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2:18" ht="15.7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2:18" ht="15.7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2:18" s="103" customFormat="1" ht="15.7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2:18" s="103" customFormat="1" ht="15.7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2:18" s="103" customFormat="1" ht="15.7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</sheetData>
  <sheetProtection/>
  <mergeCells count="21">
    <mergeCell ref="F7:J7"/>
    <mergeCell ref="S9:S12"/>
    <mergeCell ref="B10:B12"/>
    <mergeCell ref="U10:U12"/>
    <mergeCell ref="A1:C1"/>
    <mergeCell ref="L3:V3"/>
    <mergeCell ref="A6:A13"/>
    <mergeCell ref="C6:E6"/>
    <mergeCell ref="A3:K3"/>
    <mergeCell ref="L7:Q7"/>
    <mergeCell ref="T6:T8"/>
    <mergeCell ref="R7:R8"/>
    <mergeCell ref="B6:B8"/>
    <mergeCell ref="V6:V13"/>
    <mergeCell ref="L6:Q6"/>
    <mergeCell ref="C7:E7"/>
    <mergeCell ref="S7:S8"/>
    <mergeCell ref="R9:R12"/>
    <mergeCell ref="U6:U8"/>
    <mergeCell ref="T10:T12"/>
    <mergeCell ref="F6:J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I24" sqref="I24"/>
    </sheetView>
  </sheetViews>
  <sheetFormatPr defaultColWidth="7.99609375" defaultRowHeight="13.5"/>
  <cols>
    <col min="1" max="7" width="9.77734375" style="96" customWidth="1"/>
    <col min="8" max="11" width="11.4453125" style="96" customWidth="1"/>
    <col min="12" max="12" width="9.77734375" style="96" customWidth="1"/>
    <col min="13" max="14" width="0.55078125" style="97" customWidth="1"/>
    <col min="15" max="16384" width="7.99609375" style="97" customWidth="1"/>
  </cols>
  <sheetData>
    <row r="1" spans="1:12" s="1256" customFormat="1" ht="11.25">
      <c r="A1" s="1498" t="s">
        <v>896</v>
      </c>
      <c r="B1" s="1498"/>
      <c r="C1" s="1498"/>
      <c r="D1" s="1255"/>
      <c r="E1" s="1255"/>
      <c r="F1" s="1255"/>
      <c r="G1" s="1255"/>
      <c r="H1" s="1255"/>
      <c r="I1" s="1255"/>
      <c r="J1" s="1255"/>
      <c r="K1" s="1255"/>
      <c r="L1" s="1257" t="s">
        <v>1128</v>
      </c>
    </row>
    <row r="2" spans="1:12" s="87" customFormat="1" ht="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53" customFormat="1" ht="22.5">
      <c r="A3" s="1732" t="s">
        <v>784</v>
      </c>
      <c r="B3" s="1732"/>
      <c r="C3" s="1732"/>
      <c r="D3" s="1732"/>
      <c r="E3" s="1732"/>
      <c r="F3" s="1732"/>
      <c r="G3" s="1732"/>
      <c r="H3" s="1732" t="s">
        <v>785</v>
      </c>
      <c r="I3" s="1732"/>
      <c r="J3" s="1732"/>
      <c r="K3" s="1732"/>
      <c r="L3" s="1732"/>
    </row>
    <row r="4" spans="1:12" s="87" customFormat="1" ht="18.75">
      <c r="A4" s="89"/>
      <c r="B4" s="89"/>
      <c r="C4" s="89"/>
      <c r="D4" s="89"/>
      <c r="E4" s="89"/>
      <c r="F4" s="89"/>
      <c r="G4" s="88"/>
      <c r="H4" s="89"/>
      <c r="I4" s="89"/>
      <c r="J4" s="89"/>
      <c r="K4" s="89"/>
      <c r="L4" s="89"/>
    </row>
    <row r="5" spans="1:15" s="87" customFormat="1" ht="19.5" customHeight="1" thickBot="1">
      <c r="A5" s="157" t="s">
        <v>137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265" t="s">
        <v>1263</v>
      </c>
      <c r="M5" s="157"/>
      <c r="N5" s="157"/>
      <c r="O5" s="157"/>
    </row>
    <row r="6" spans="1:15" s="87" customFormat="1" ht="24.75" customHeight="1">
      <c r="A6" s="1733" t="s">
        <v>453</v>
      </c>
      <c r="B6" s="1736" t="s">
        <v>789</v>
      </c>
      <c r="C6" s="1733"/>
      <c r="D6" s="1736" t="s">
        <v>786</v>
      </c>
      <c r="E6" s="1733"/>
      <c r="F6" s="1699" t="s">
        <v>551</v>
      </c>
      <c r="G6" s="1733"/>
      <c r="H6" s="1737" t="s">
        <v>787</v>
      </c>
      <c r="I6" s="1733"/>
      <c r="J6" s="1736" t="s">
        <v>788</v>
      </c>
      <c r="K6" s="1733"/>
      <c r="L6" s="1738" t="s">
        <v>25</v>
      </c>
      <c r="M6" s="157"/>
      <c r="N6" s="157"/>
      <c r="O6" s="157"/>
    </row>
    <row r="7" spans="1:15" s="87" customFormat="1" ht="24.75" customHeight="1">
      <c r="A7" s="1734"/>
      <c r="B7" s="1700"/>
      <c r="C7" s="1734"/>
      <c r="D7" s="1700"/>
      <c r="E7" s="1734"/>
      <c r="F7" s="1700"/>
      <c r="G7" s="1734"/>
      <c r="H7" s="1700"/>
      <c r="I7" s="1734"/>
      <c r="J7" s="1700"/>
      <c r="K7" s="1734"/>
      <c r="L7" s="1739"/>
      <c r="M7" s="157"/>
      <c r="N7" s="157"/>
      <c r="O7" s="157"/>
    </row>
    <row r="8" spans="1:15" s="87" customFormat="1" ht="24.75" customHeight="1">
      <c r="A8" s="1734"/>
      <c r="B8" s="872" t="s">
        <v>552</v>
      </c>
      <c r="C8" s="685" t="s">
        <v>553</v>
      </c>
      <c r="D8" s="684" t="s">
        <v>554</v>
      </c>
      <c r="E8" s="685" t="s">
        <v>553</v>
      </c>
      <c r="F8" s="684" t="s">
        <v>556</v>
      </c>
      <c r="G8" s="685" t="s">
        <v>553</v>
      </c>
      <c r="H8" s="684" t="s">
        <v>554</v>
      </c>
      <c r="I8" s="685" t="s">
        <v>553</v>
      </c>
      <c r="J8" s="684" t="s">
        <v>554</v>
      </c>
      <c r="K8" s="685" t="s">
        <v>555</v>
      </c>
      <c r="L8" s="1740"/>
      <c r="M8" s="157"/>
      <c r="N8" s="157"/>
      <c r="O8" s="157"/>
    </row>
    <row r="9" spans="1:15" s="87" customFormat="1" ht="27" customHeight="1">
      <c r="A9" s="1735"/>
      <c r="B9" s="686" t="s">
        <v>87</v>
      </c>
      <c r="C9" s="1406" t="s">
        <v>1264</v>
      </c>
      <c r="D9" s="686" t="s">
        <v>87</v>
      </c>
      <c r="E9" s="1406" t="s">
        <v>1265</v>
      </c>
      <c r="F9" s="686" t="s">
        <v>87</v>
      </c>
      <c r="G9" s="1406" t="s">
        <v>1264</v>
      </c>
      <c r="H9" s="686" t="s">
        <v>87</v>
      </c>
      <c r="I9" s="1406" t="s">
        <v>1266</v>
      </c>
      <c r="J9" s="686" t="s">
        <v>87</v>
      </c>
      <c r="K9" s="1406" t="s">
        <v>1267</v>
      </c>
      <c r="L9" s="1741"/>
      <c r="M9" s="157"/>
      <c r="N9" s="157"/>
      <c r="O9" s="157"/>
    </row>
    <row r="10" spans="1:15" s="87" customFormat="1" ht="24.75" customHeight="1">
      <c r="A10" s="1271">
        <v>2016</v>
      </c>
      <c r="B10" s="1272">
        <v>0.12</v>
      </c>
      <c r="C10" s="616">
        <v>6743</v>
      </c>
      <c r="D10" s="1272">
        <v>0.05</v>
      </c>
      <c r="E10" s="616">
        <v>2696</v>
      </c>
      <c r="F10" s="1272">
        <v>0.01</v>
      </c>
      <c r="G10" s="616">
        <v>283</v>
      </c>
      <c r="H10" s="1272">
        <v>0</v>
      </c>
      <c r="I10" s="616">
        <v>0</v>
      </c>
      <c r="J10" s="1272">
        <v>0.06</v>
      </c>
      <c r="K10" s="687">
        <v>3764</v>
      </c>
      <c r="L10" s="1273">
        <v>2016</v>
      </c>
      <c r="M10" s="157"/>
      <c r="N10" s="157"/>
      <c r="O10" s="157"/>
    </row>
    <row r="11" spans="1:15" s="87" customFormat="1" ht="24.75" customHeight="1">
      <c r="A11" s="1271">
        <v>2017</v>
      </c>
      <c r="B11" s="1272">
        <v>0.8200000000000001</v>
      </c>
      <c r="C11" s="1272" t="s">
        <v>180</v>
      </c>
      <c r="D11" s="1272">
        <v>0.65</v>
      </c>
      <c r="E11" s="1272" t="s">
        <v>180</v>
      </c>
      <c r="F11" s="1272">
        <v>0.15</v>
      </c>
      <c r="G11" s="1272" t="s">
        <v>180</v>
      </c>
      <c r="H11" s="1272">
        <v>0</v>
      </c>
      <c r="I11" s="616">
        <v>0</v>
      </c>
      <c r="J11" s="1272">
        <v>0.02</v>
      </c>
      <c r="K11" s="1386" t="s">
        <v>180</v>
      </c>
      <c r="L11" s="1273">
        <v>2017</v>
      </c>
      <c r="M11" s="157"/>
      <c r="N11" s="157"/>
      <c r="O11" s="157"/>
    </row>
    <row r="12" spans="1:15" s="87" customFormat="1" ht="24.75" customHeight="1">
      <c r="A12" s="1271">
        <v>2018</v>
      </c>
      <c r="B12" s="1272">
        <v>0.21</v>
      </c>
      <c r="C12" s="1272" t="s">
        <v>180</v>
      </c>
      <c r="D12" s="1272">
        <v>0</v>
      </c>
      <c r="E12" s="1272">
        <v>0</v>
      </c>
      <c r="F12" s="1272">
        <v>0.15</v>
      </c>
      <c r="G12" s="1272" t="s">
        <v>154</v>
      </c>
      <c r="H12" s="1272">
        <v>0</v>
      </c>
      <c r="I12" s="616">
        <v>0</v>
      </c>
      <c r="J12" s="1272">
        <v>0.06</v>
      </c>
      <c r="K12" s="1386" t="s">
        <v>180</v>
      </c>
      <c r="L12" s="1273">
        <v>2018</v>
      </c>
      <c r="M12" s="157"/>
      <c r="N12" s="157"/>
      <c r="O12" s="157"/>
    </row>
    <row r="13" spans="1:15" s="87" customFormat="1" ht="24.75" customHeight="1">
      <c r="A13" s="893">
        <v>2019</v>
      </c>
      <c r="B13" s="1272">
        <v>0.09</v>
      </c>
      <c r="C13" s="1272" t="s">
        <v>180</v>
      </c>
      <c r="D13" s="1272">
        <v>0.06</v>
      </c>
      <c r="E13" s="1272" t="s">
        <v>180</v>
      </c>
      <c r="F13" s="1272">
        <v>0.02</v>
      </c>
      <c r="G13" s="1272" t="s">
        <v>1379</v>
      </c>
      <c r="H13" s="1272">
        <v>0</v>
      </c>
      <c r="I13" s="1272">
        <v>0</v>
      </c>
      <c r="J13" s="1272">
        <v>0.01</v>
      </c>
      <c r="K13" s="1386" t="s">
        <v>180</v>
      </c>
      <c r="L13" s="894">
        <v>2019</v>
      </c>
      <c r="M13" s="157"/>
      <c r="N13" s="157"/>
      <c r="O13" s="157"/>
    </row>
    <row r="14" spans="1:18" s="818" customFormat="1" ht="24.75" customHeight="1" thickBot="1">
      <c r="A14" s="794">
        <v>2020</v>
      </c>
      <c r="B14" s="795">
        <v>0.04</v>
      </c>
      <c r="C14" s="795">
        <v>0</v>
      </c>
      <c r="D14" s="795">
        <v>0.04</v>
      </c>
      <c r="E14" s="815">
        <v>0</v>
      </c>
      <c r="F14" s="795">
        <v>0</v>
      </c>
      <c r="G14" s="815">
        <v>0</v>
      </c>
      <c r="H14" s="796">
        <v>0</v>
      </c>
      <c r="I14" s="796">
        <v>0</v>
      </c>
      <c r="J14" s="795">
        <v>0</v>
      </c>
      <c r="K14" s="816">
        <v>0</v>
      </c>
      <c r="L14" s="797">
        <v>2020</v>
      </c>
      <c r="M14" s="469"/>
      <c r="N14" s="469"/>
      <c r="O14" s="469"/>
      <c r="P14" s="817"/>
      <c r="Q14" s="817"/>
      <c r="R14" s="817"/>
    </row>
    <row r="15" spans="1:20" s="95" customFormat="1" ht="0.75" customHeight="1">
      <c r="A15" s="166"/>
      <c r="B15" s="318"/>
      <c r="C15" s="168"/>
      <c r="D15" s="319"/>
      <c r="E15" s="320"/>
      <c r="F15" s="319"/>
      <c r="G15" s="320"/>
      <c r="H15" s="319">
        <v>0</v>
      </c>
      <c r="I15" s="320"/>
      <c r="J15" s="318"/>
      <c r="K15" s="168"/>
      <c r="L15" s="169"/>
      <c r="M15" s="170"/>
      <c r="N15" s="167"/>
      <c r="O15" s="167"/>
      <c r="P15" s="90"/>
      <c r="Q15" s="91"/>
      <c r="R15" s="92"/>
      <c r="S15" s="93"/>
      <c r="T15" s="94"/>
    </row>
    <row r="16" spans="1:18" s="87" customFormat="1" ht="2.25" customHeight="1">
      <c r="A16" s="873"/>
      <c r="B16" s="171"/>
      <c r="C16" s="171"/>
      <c r="D16" s="171"/>
      <c r="E16" s="171"/>
      <c r="F16" s="171"/>
      <c r="G16" s="171"/>
      <c r="H16" s="171"/>
      <c r="I16" s="171"/>
      <c r="J16" s="171"/>
      <c r="K16" s="874"/>
      <c r="L16" s="157"/>
      <c r="M16" s="157"/>
      <c r="N16" s="157"/>
      <c r="O16" s="157"/>
      <c r="P16" s="86"/>
      <c r="Q16" s="86"/>
      <c r="R16" s="86"/>
    </row>
    <row r="17" spans="1:18" s="87" customFormat="1" ht="13.5" customHeight="1">
      <c r="A17" s="165" t="s">
        <v>138</v>
      </c>
      <c r="B17" s="172"/>
      <c r="C17" s="172"/>
      <c r="D17" s="172"/>
      <c r="E17" s="172"/>
      <c r="F17" s="173"/>
      <c r="G17" s="172"/>
      <c r="H17" s="174" t="s">
        <v>88</v>
      </c>
      <c r="I17" s="172"/>
      <c r="J17" s="174"/>
      <c r="K17" s="175"/>
      <c r="L17" s="157"/>
      <c r="M17" s="157"/>
      <c r="N17" s="157"/>
      <c r="O17" s="157"/>
      <c r="P17" s="86"/>
      <c r="Q17" s="86"/>
      <c r="R17" s="86"/>
    </row>
    <row r="18" spans="2:18" ht="15.7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5"/>
      <c r="M18" s="86"/>
      <c r="N18" s="86"/>
      <c r="O18" s="86"/>
      <c r="P18" s="86"/>
      <c r="Q18" s="86"/>
      <c r="R18" s="86"/>
    </row>
    <row r="19" spans="2:18" ht="11.25" customHeight="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85"/>
      <c r="M19" s="86"/>
      <c r="N19" s="86"/>
      <c r="O19" s="86"/>
      <c r="P19" s="86"/>
      <c r="Q19" s="86"/>
      <c r="R19" s="86"/>
    </row>
    <row r="20" spans="2:18" ht="15.7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5"/>
      <c r="M20" s="86"/>
      <c r="N20" s="86"/>
      <c r="O20" s="86"/>
      <c r="P20" s="86"/>
      <c r="Q20" s="86"/>
      <c r="R20" s="86"/>
    </row>
    <row r="21" spans="2:18" ht="15.7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5"/>
      <c r="M21" s="86"/>
      <c r="N21" s="86"/>
      <c r="O21" s="86"/>
      <c r="P21" s="86"/>
      <c r="Q21" s="86"/>
      <c r="R21" s="86"/>
    </row>
    <row r="22" spans="2:18" ht="15.7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5"/>
      <c r="M22" s="86"/>
      <c r="N22" s="86"/>
      <c r="O22" s="86"/>
      <c r="P22" s="86"/>
      <c r="Q22" s="86"/>
      <c r="R22" s="86"/>
    </row>
    <row r="23" spans="2:18" ht="15.7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5"/>
      <c r="M23" s="86"/>
      <c r="N23" s="86"/>
      <c r="O23" s="86"/>
      <c r="P23" s="86"/>
      <c r="Q23" s="86"/>
      <c r="R23" s="86"/>
    </row>
    <row r="24" spans="2:18" ht="15.7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5"/>
      <c r="M24" s="86"/>
      <c r="N24" s="86"/>
      <c r="O24" s="86"/>
      <c r="P24" s="86"/>
      <c r="Q24" s="86"/>
      <c r="R24" s="86"/>
    </row>
    <row r="25" spans="2:18" ht="15.7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5"/>
      <c r="M25" s="86"/>
      <c r="N25" s="86"/>
      <c r="O25" s="86"/>
      <c r="P25" s="86"/>
      <c r="Q25" s="86"/>
      <c r="R25" s="86"/>
    </row>
    <row r="26" spans="2:18" ht="15.7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5"/>
      <c r="M26" s="86"/>
      <c r="N26" s="86"/>
      <c r="O26" s="86"/>
      <c r="P26" s="86"/>
      <c r="Q26" s="86"/>
      <c r="R26" s="86"/>
    </row>
    <row r="27" spans="2:18" ht="15.7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5"/>
      <c r="M27" s="86"/>
      <c r="N27" s="86"/>
      <c r="O27" s="86"/>
      <c r="P27" s="86"/>
      <c r="Q27" s="86"/>
      <c r="R27" s="86"/>
    </row>
    <row r="28" spans="2:18" ht="15.7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5"/>
      <c r="M28" s="86"/>
      <c r="N28" s="86"/>
      <c r="O28" s="86"/>
      <c r="P28" s="86"/>
      <c r="Q28" s="86"/>
      <c r="R28" s="86"/>
    </row>
    <row r="29" spans="2:18" ht="15.7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5"/>
      <c r="M29" s="86"/>
      <c r="N29" s="86"/>
      <c r="O29" s="86"/>
      <c r="P29" s="86"/>
      <c r="Q29" s="86"/>
      <c r="R29" s="86"/>
    </row>
    <row r="30" spans="2:18" ht="15.7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5"/>
      <c r="M30" s="86"/>
      <c r="N30" s="86"/>
      <c r="O30" s="86"/>
      <c r="P30" s="86"/>
      <c r="Q30" s="86"/>
      <c r="R30" s="86"/>
    </row>
    <row r="31" spans="2:18" ht="15.7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5"/>
      <c r="M31" s="86"/>
      <c r="N31" s="86"/>
      <c r="O31" s="86"/>
      <c r="P31" s="86"/>
      <c r="Q31" s="86"/>
      <c r="R31" s="86"/>
    </row>
    <row r="32" spans="2:18" ht="15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5"/>
      <c r="M32" s="86"/>
      <c r="N32" s="86"/>
      <c r="O32" s="86"/>
      <c r="P32" s="86"/>
      <c r="Q32" s="86"/>
      <c r="R32" s="86"/>
    </row>
    <row r="33" spans="2:18" ht="15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5"/>
      <c r="M33" s="86"/>
      <c r="N33" s="86"/>
      <c r="O33" s="86"/>
      <c r="P33" s="86"/>
      <c r="Q33" s="86"/>
      <c r="R33" s="86"/>
    </row>
    <row r="34" spans="2:18" ht="15.7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5"/>
      <c r="M34" s="86"/>
      <c r="N34" s="86"/>
      <c r="O34" s="86"/>
      <c r="P34" s="86"/>
      <c r="Q34" s="86"/>
      <c r="R34" s="86"/>
    </row>
    <row r="35" spans="2:18" ht="15.7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5"/>
      <c r="M35" s="86"/>
      <c r="N35" s="86"/>
      <c r="O35" s="86"/>
      <c r="P35" s="86"/>
      <c r="Q35" s="86"/>
      <c r="R35" s="86"/>
    </row>
    <row r="36" spans="2:18" ht="15.75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86"/>
      <c r="O36" s="86"/>
      <c r="P36" s="86"/>
      <c r="Q36" s="86"/>
      <c r="R36" s="86"/>
    </row>
    <row r="37" spans="2:18" ht="15.7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  <c r="N37" s="86"/>
      <c r="O37" s="86"/>
      <c r="P37" s="86"/>
      <c r="Q37" s="86"/>
      <c r="R37" s="86"/>
    </row>
    <row r="38" spans="2:18" ht="15.7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  <c r="N38" s="86"/>
      <c r="O38" s="86"/>
      <c r="P38" s="86"/>
      <c r="Q38" s="86"/>
      <c r="R38" s="86"/>
    </row>
    <row r="39" spans="2:18" ht="15.7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6"/>
      <c r="O39" s="86"/>
      <c r="P39" s="86"/>
      <c r="Q39" s="86"/>
      <c r="R39" s="86"/>
    </row>
    <row r="40" spans="2:18" ht="15.7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6"/>
      <c r="Q40" s="86"/>
      <c r="R40" s="86"/>
    </row>
    <row r="41" spans="2:18" ht="15.7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  <c r="N41" s="86"/>
      <c r="O41" s="86"/>
      <c r="P41" s="86"/>
      <c r="Q41" s="86"/>
      <c r="R41" s="86"/>
    </row>
    <row r="42" spans="2:18" ht="15.7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6"/>
      <c r="N42" s="86"/>
      <c r="O42" s="86"/>
      <c r="P42" s="86"/>
      <c r="Q42" s="86"/>
      <c r="R42" s="86"/>
    </row>
    <row r="43" spans="2:18" ht="15.7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  <c r="O43" s="86"/>
      <c r="P43" s="86"/>
      <c r="Q43" s="86"/>
      <c r="R43" s="86"/>
    </row>
    <row r="44" spans="2:18" ht="15.7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6"/>
      <c r="N44" s="86"/>
      <c r="O44" s="86"/>
      <c r="P44" s="86"/>
      <c r="Q44" s="86"/>
      <c r="R44" s="86"/>
    </row>
    <row r="45" spans="2:18" ht="15.7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86"/>
      <c r="O45" s="86"/>
      <c r="P45" s="86"/>
      <c r="Q45" s="86"/>
      <c r="R45" s="86"/>
    </row>
    <row r="46" spans="2:18" ht="15.7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6"/>
      <c r="N46" s="86"/>
      <c r="O46" s="86"/>
      <c r="P46" s="86"/>
      <c r="Q46" s="86"/>
      <c r="R46" s="86"/>
    </row>
    <row r="47" spans="2:18" ht="15.7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6"/>
      <c r="N47" s="86"/>
      <c r="O47" s="86"/>
      <c r="P47" s="86"/>
      <c r="Q47" s="86"/>
      <c r="R47" s="86"/>
    </row>
    <row r="48" spans="2:18" ht="15.7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6"/>
      <c r="N48" s="86"/>
      <c r="O48" s="86"/>
      <c r="P48" s="86"/>
      <c r="Q48" s="86"/>
      <c r="R48" s="86"/>
    </row>
    <row r="49" spans="2:18" ht="15.7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6"/>
      <c r="N49" s="86"/>
      <c r="O49" s="86"/>
      <c r="P49" s="86"/>
      <c r="Q49" s="86"/>
      <c r="R49" s="86"/>
    </row>
    <row r="50" spans="2:18" ht="15.7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86"/>
      <c r="O50" s="86"/>
      <c r="P50" s="86"/>
      <c r="Q50" s="86"/>
      <c r="R50" s="86"/>
    </row>
    <row r="51" spans="2:18" ht="15.7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6"/>
      <c r="N51" s="86"/>
      <c r="O51" s="86"/>
      <c r="P51" s="86"/>
      <c r="Q51" s="86"/>
      <c r="R51" s="86"/>
    </row>
    <row r="52" spans="2:18" ht="15.7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6"/>
      <c r="N52" s="86"/>
      <c r="O52" s="86"/>
      <c r="P52" s="86"/>
      <c r="Q52" s="86"/>
      <c r="R52" s="86"/>
    </row>
    <row r="53" spans="2:18" ht="15.7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6"/>
      <c r="N53" s="86"/>
      <c r="O53" s="86"/>
      <c r="P53" s="86"/>
      <c r="Q53" s="86"/>
      <c r="R53" s="86"/>
    </row>
    <row r="54" spans="2:18" ht="15.7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6"/>
      <c r="N54" s="86"/>
      <c r="O54" s="86"/>
      <c r="P54" s="86"/>
      <c r="Q54" s="86"/>
      <c r="R54" s="86"/>
    </row>
    <row r="55" spans="2:18" ht="15.7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6"/>
      <c r="N55" s="86"/>
      <c r="O55" s="86"/>
      <c r="P55" s="86"/>
      <c r="Q55" s="86"/>
      <c r="R55" s="86"/>
    </row>
    <row r="56" spans="2:18" ht="15.7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6"/>
      <c r="N56" s="86"/>
      <c r="O56" s="86"/>
      <c r="P56" s="86"/>
      <c r="Q56" s="86"/>
      <c r="R56" s="86"/>
    </row>
    <row r="57" spans="2:18" ht="15.7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6"/>
      <c r="N57" s="86"/>
      <c r="O57" s="86"/>
      <c r="P57" s="86"/>
      <c r="Q57" s="86"/>
      <c r="R57" s="86"/>
    </row>
    <row r="58" spans="2:18" ht="15.75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6"/>
      <c r="N58" s="86"/>
      <c r="O58" s="86"/>
      <c r="P58" s="86"/>
      <c r="Q58" s="86"/>
      <c r="R58" s="86"/>
    </row>
    <row r="59" spans="2:18" ht="15.7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6"/>
      <c r="N59" s="86"/>
      <c r="O59" s="86"/>
      <c r="P59" s="86"/>
      <c r="Q59" s="86"/>
      <c r="R59" s="86"/>
    </row>
    <row r="60" spans="2:18" ht="15.75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  <c r="N60" s="86"/>
      <c r="O60" s="86"/>
      <c r="P60" s="86"/>
      <c r="Q60" s="86"/>
      <c r="R60" s="86"/>
    </row>
    <row r="61" spans="2:18" ht="15.75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6"/>
      <c r="N61" s="86"/>
      <c r="O61" s="86"/>
      <c r="P61" s="86"/>
      <c r="Q61" s="86"/>
      <c r="R61" s="86"/>
    </row>
    <row r="62" spans="2:18" ht="15.7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6"/>
      <c r="N62" s="86"/>
      <c r="O62" s="86"/>
      <c r="P62" s="86"/>
      <c r="Q62" s="86"/>
      <c r="R62" s="86"/>
    </row>
    <row r="63" spans="2:18" ht="15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6"/>
      <c r="N63" s="86"/>
      <c r="O63" s="86"/>
      <c r="P63" s="86"/>
      <c r="Q63" s="86"/>
      <c r="R63" s="86"/>
    </row>
    <row r="64" spans="2:18" ht="15.7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  <c r="N64" s="86"/>
      <c r="O64" s="86"/>
      <c r="P64" s="86"/>
      <c r="Q64" s="86"/>
      <c r="R64" s="86"/>
    </row>
    <row r="65" spans="2:18" ht="15.75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6"/>
      <c r="Q65" s="86"/>
      <c r="R65" s="86"/>
    </row>
    <row r="66" spans="2:18" ht="15.75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86"/>
      <c r="O66" s="86"/>
      <c r="P66" s="86"/>
      <c r="Q66" s="86"/>
      <c r="R66" s="86"/>
    </row>
    <row r="67" spans="2:18" ht="15.75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6"/>
      <c r="N67" s="86"/>
      <c r="O67" s="86"/>
      <c r="P67" s="86"/>
      <c r="Q67" s="86"/>
      <c r="R67" s="86"/>
    </row>
    <row r="68" spans="2:18" ht="15.75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6"/>
      <c r="N68" s="86"/>
      <c r="O68" s="86"/>
      <c r="P68" s="86"/>
      <c r="Q68" s="86"/>
      <c r="R68" s="86"/>
    </row>
    <row r="69" spans="2:18" ht="15.75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6"/>
      <c r="N69" s="86"/>
      <c r="O69" s="86"/>
      <c r="P69" s="86"/>
      <c r="Q69" s="86"/>
      <c r="R69" s="86"/>
    </row>
    <row r="70" spans="2:18" ht="15.75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6"/>
      <c r="N70" s="86"/>
      <c r="O70" s="86"/>
      <c r="P70" s="86"/>
      <c r="Q70" s="86"/>
      <c r="R70" s="86"/>
    </row>
    <row r="71" spans="2:18" ht="15.75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6"/>
      <c r="N71" s="86"/>
      <c r="O71" s="86"/>
      <c r="P71" s="86"/>
      <c r="Q71" s="86"/>
      <c r="R71" s="86"/>
    </row>
    <row r="72" spans="2:18" ht="15.75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6"/>
      <c r="N72" s="86"/>
      <c r="O72" s="86"/>
      <c r="P72" s="86"/>
      <c r="Q72" s="86"/>
      <c r="R72" s="86"/>
    </row>
    <row r="73" spans="2:18" ht="15.75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6"/>
      <c r="N73" s="86"/>
      <c r="O73" s="86"/>
      <c r="P73" s="86"/>
      <c r="Q73" s="86"/>
      <c r="R73" s="86"/>
    </row>
    <row r="74" spans="2:18" ht="15.75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6"/>
      <c r="N74" s="86"/>
      <c r="O74" s="86"/>
      <c r="P74" s="86"/>
      <c r="Q74" s="86"/>
      <c r="R74" s="86"/>
    </row>
    <row r="75" spans="2:18" ht="15.75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6"/>
      <c r="N75" s="86"/>
      <c r="O75" s="86"/>
      <c r="P75" s="86"/>
      <c r="Q75" s="86"/>
      <c r="R75" s="86"/>
    </row>
  </sheetData>
  <sheetProtection/>
  <mergeCells count="10">
    <mergeCell ref="A1:C1"/>
    <mergeCell ref="A3:G3"/>
    <mergeCell ref="H3:L3"/>
    <mergeCell ref="A6:A9"/>
    <mergeCell ref="B6:C7"/>
    <mergeCell ref="D6:E7"/>
    <mergeCell ref="F6:G7"/>
    <mergeCell ref="H6:I7"/>
    <mergeCell ref="J6:K7"/>
    <mergeCell ref="L6:L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59"/>
  <sheetViews>
    <sheetView zoomScale="95" zoomScaleNormal="95" zoomScalePageLayoutView="0" workbookViewId="0" topLeftCell="AB1">
      <selection activeCell="AL20" sqref="AL20"/>
    </sheetView>
  </sheetViews>
  <sheetFormatPr defaultColWidth="7.99609375" defaultRowHeight="13.5"/>
  <cols>
    <col min="1" max="2" width="5.77734375" style="82" customWidth="1"/>
    <col min="3" max="14" width="4.3359375" style="82" customWidth="1"/>
    <col min="15" max="15" width="4.99609375" style="84" customWidth="1"/>
    <col min="16" max="16" width="8.77734375" style="84" customWidth="1"/>
    <col min="17" max="17" width="5.77734375" style="82" customWidth="1"/>
    <col min="18" max="18" width="6.3359375" style="82" customWidth="1"/>
    <col min="19" max="19" width="6.5546875" style="82" customWidth="1"/>
    <col min="20" max="23" width="5.77734375" style="82" customWidth="1"/>
    <col min="24" max="24" width="5.77734375" style="83" customWidth="1"/>
    <col min="25" max="25" width="5.77734375" style="81" customWidth="1"/>
    <col min="26" max="26" width="4.77734375" style="82" customWidth="1"/>
    <col min="27" max="28" width="4.77734375" style="81" customWidth="1"/>
    <col min="29" max="29" width="5.3359375" style="81" customWidth="1"/>
    <col min="30" max="30" width="4.77734375" style="81" customWidth="1"/>
    <col min="31" max="31" width="5.77734375" style="83" customWidth="1"/>
    <col min="32" max="32" width="5.77734375" style="82" customWidth="1"/>
    <col min="33" max="34" width="6.77734375" style="81" customWidth="1"/>
    <col min="35" max="37" width="6.77734375" style="80" customWidth="1"/>
    <col min="38" max="39" width="6.77734375" style="84" customWidth="1"/>
    <col min="40" max="46" width="6.77734375" style="82" customWidth="1"/>
    <col min="47" max="52" width="7.77734375" style="81" customWidth="1"/>
    <col min="53" max="55" width="7.77734375" style="80" customWidth="1"/>
    <col min="56" max="56" width="5.77734375" style="83" customWidth="1"/>
    <col min="57" max="16384" width="7.99609375" style="81" customWidth="1"/>
  </cols>
  <sheetData>
    <row r="1" spans="1:56" s="1297" customFormat="1" ht="11.25">
      <c r="A1" s="1498" t="s">
        <v>1131</v>
      </c>
      <c r="B1" s="1498"/>
      <c r="C1" s="1498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6"/>
      <c r="P1" s="1296"/>
      <c r="Q1" s="1295"/>
      <c r="R1" s="1295"/>
      <c r="S1" s="1295"/>
      <c r="T1" s="1295"/>
      <c r="U1" s="1295"/>
      <c r="X1" s="1257"/>
      <c r="AA1" s="950"/>
      <c r="AB1" s="950"/>
      <c r="AE1" s="1298" t="s">
        <v>9</v>
      </c>
      <c r="AF1" s="950" t="s">
        <v>1131</v>
      </c>
      <c r="AL1" s="1296"/>
      <c r="AM1" s="1296"/>
      <c r="AN1" s="1295"/>
      <c r="AO1" s="1295"/>
      <c r="AP1" s="1295"/>
      <c r="AQ1" s="1295"/>
      <c r="AR1" s="1295"/>
      <c r="AS1" s="1295"/>
      <c r="AT1" s="1257"/>
      <c r="AU1" s="1498"/>
      <c r="AV1" s="1498"/>
      <c r="AW1" s="1498"/>
      <c r="BD1" s="1298" t="s">
        <v>9</v>
      </c>
    </row>
    <row r="2" spans="1:56" s="80" customFormat="1" ht="1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6"/>
      <c r="P2" s="386"/>
      <c r="Q2" s="385"/>
      <c r="R2" s="385"/>
      <c r="S2" s="385"/>
      <c r="T2" s="385"/>
      <c r="U2" s="385"/>
      <c r="V2" s="385"/>
      <c r="W2" s="385"/>
      <c r="X2" s="387"/>
      <c r="Z2" s="385"/>
      <c r="AE2" s="387"/>
      <c r="AF2" s="385"/>
      <c r="AL2" s="386"/>
      <c r="AM2" s="386"/>
      <c r="AN2" s="385"/>
      <c r="AO2" s="385"/>
      <c r="AP2" s="385"/>
      <c r="AQ2" s="385"/>
      <c r="AR2" s="385"/>
      <c r="AS2" s="385"/>
      <c r="AT2" s="385"/>
      <c r="BD2" s="387"/>
    </row>
    <row r="3" spans="1:56" s="388" customFormat="1" ht="23.25" customHeight="1">
      <c r="A3" s="1778" t="s">
        <v>625</v>
      </c>
      <c r="B3" s="1778"/>
      <c r="C3" s="1778"/>
      <c r="D3" s="1778"/>
      <c r="E3" s="1778"/>
      <c r="F3" s="1778"/>
      <c r="G3" s="1778"/>
      <c r="H3" s="1778"/>
      <c r="I3" s="1778"/>
      <c r="J3" s="1778"/>
      <c r="K3" s="1778"/>
      <c r="L3" s="1778"/>
      <c r="M3" s="1778"/>
      <c r="N3" s="1778"/>
      <c r="O3" s="1778"/>
      <c r="P3" s="1778"/>
      <c r="Q3" s="1778" t="s">
        <v>626</v>
      </c>
      <c r="R3" s="1778"/>
      <c r="S3" s="1778"/>
      <c r="T3" s="1778"/>
      <c r="U3" s="1778"/>
      <c r="V3" s="1778"/>
      <c r="W3" s="1778"/>
      <c r="X3" s="1778"/>
      <c r="Y3" s="1778"/>
      <c r="Z3" s="1778"/>
      <c r="AA3" s="1778"/>
      <c r="AB3" s="1778"/>
      <c r="AC3" s="1778"/>
      <c r="AD3" s="1778"/>
      <c r="AE3" s="1778"/>
      <c r="AF3" s="1778" t="s">
        <v>627</v>
      </c>
      <c r="AG3" s="1778"/>
      <c r="AH3" s="1778"/>
      <c r="AI3" s="1778"/>
      <c r="AJ3" s="1778"/>
      <c r="AK3" s="1778"/>
      <c r="AL3" s="1778"/>
      <c r="AM3" s="1778"/>
      <c r="AN3" s="1778"/>
      <c r="AO3" s="1778"/>
      <c r="AP3" s="1778"/>
      <c r="AQ3" s="1778"/>
      <c r="AR3" s="1778" t="s">
        <v>628</v>
      </c>
      <c r="AS3" s="1778"/>
      <c r="AT3" s="1778"/>
      <c r="AU3" s="1778"/>
      <c r="AV3" s="1778"/>
      <c r="AW3" s="1778"/>
      <c r="AX3" s="1778"/>
      <c r="AY3" s="1778"/>
      <c r="AZ3" s="1778"/>
      <c r="BA3" s="1778"/>
      <c r="BB3" s="1778"/>
      <c r="BC3" s="1778"/>
      <c r="BD3" s="1778"/>
    </row>
    <row r="4" spans="1:56" s="80" customFormat="1" ht="12">
      <c r="A4" s="389"/>
      <c r="B4" s="389"/>
      <c r="C4" s="389"/>
      <c r="D4" s="389"/>
      <c r="E4" s="389"/>
      <c r="F4" s="389"/>
      <c r="G4" s="389"/>
      <c r="H4" s="389"/>
      <c r="I4" s="390"/>
      <c r="J4" s="390"/>
      <c r="K4" s="390"/>
      <c r="L4" s="390"/>
      <c r="M4" s="390"/>
      <c r="N4" s="390"/>
      <c r="O4" s="389"/>
      <c r="P4" s="389"/>
      <c r="Q4" s="389"/>
      <c r="R4" s="389"/>
      <c r="S4" s="389"/>
      <c r="T4" s="389"/>
      <c r="U4" s="389"/>
      <c r="V4" s="389"/>
      <c r="W4" s="389"/>
      <c r="X4" s="391"/>
      <c r="Y4" s="392"/>
      <c r="Z4" s="389"/>
      <c r="AA4" s="392"/>
      <c r="AB4" s="392"/>
      <c r="AC4" s="391"/>
      <c r="AD4" s="391"/>
      <c r="AE4" s="391"/>
      <c r="AF4" s="389"/>
      <c r="AG4" s="391"/>
      <c r="AH4" s="391"/>
      <c r="AI4" s="391"/>
      <c r="AJ4" s="391"/>
      <c r="AK4" s="391"/>
      <c r="AL4" s="389"/>
      <c r="AM4" s="389"/>
      <c r="AN4" s="389"/>
      <c r="AO4" s="389"/>
      <c r="AP4" s="389"/>
      <c r="AQ4" s="389"/>
      <c r="AR4" s="389"/>
      <c r="AS4" s="389"/>
      <c r="AT4" s="389"/>
      <c r="AU4" s="392"/>
      <c r="AV4" s="392"/>
      <c r="AW4" s="391"/>
      <c r="AX4" s="391"/>
      <c r="AY4" s="391"/>
      <c r="AZ4" s="391"/>
      <c r="BA4" s="391"/>
      <c r="BB4" s="391"/>
      <c r="BC4" s="391"/>
      <c r="BD4" s="391"/>
    </row>
    <row r="5" spans="1:56" s="1292" customFormat="1" ht="13.5" thickBot="1">
      <c r="A5" s="1292" t="s">
        <v>1130</v>
      </c>
      <c r="O5" s="1293"/>
      <c r="P5" s="1293"/>
      <c r="AB5" s="1294"/>
      <c r="AE5" s="1294" t="s">
        <v>181</v>
      </c>
      <c r="AF5" s="1292" t="s">
        <v>1130</v>
      </c>
      <c r="AL5" s="1293"/>
      <c r="AM5" s="1293"/>
      <c r="AV5" s="1294"/>
      <c r="BD5" s="1294" t="s">
        <v>181</v>
      </c>
    </row>
    <row r="6" spans="1:154" s="1275" customFormat="1" ht="24" customHeight="1">
      <c r="A6" s="1756" t="s">
        <v>1270</v>
      </c>
      <c r="B6" s="1759" t="s">
        <v>1271</v>
      </c>
      <c r="C6" s="1772" t="s">
        <v>1129</v>
      </c>
      <c r="D6" s="1768"/>
      <c r="E6" s="1768"/>
      <c r="F6" s="1768"/>
      <c r="G6" s="1768"/>
      <c r="H6" s="1768"/>
      <c r="I6" s="1768"/>
      <c r="J6" s="1768"/>
      <c r="K6" s="1768"/>
      <c r="L6" s="1768"/>
      <c r="M6" s="1768"/>
      <c r="N6" s="1768"/>
      <c r="O6" s="1768"/>
      <c r="P6" s="1768"/>
      <c r="Q6" s="1768" t="s">
        <v>1129</v>
      </c>
      <c r="R6" s="1768"/>
      <c r="S6" s="1768"/>
      <c r="T6" s="1768"/>
      <c r="U6" s="1768"/>
      <c r="V6" s="1768"/>
      <c r="W6" s="1768"/>
      <c r="X6" s="1768"/>
      <c r="Y6" s="1768"/>
      <c r="Z6" s="1768"/>
      <c r="AA6" s="1768"/>
      <c r="AB6" s="1768"/>
      <c r="AC6" s="1768"/>
      <c r="AD6" s="1769"/>
      <c r="AE6" s="1775" t="s">
        <v>192</v>
      </c>
      <c r="AF6" s="1753" t="s">
        <v>1270</v>
      </c>
      <c r="AG6" s="1770" t="s">
        <v>1272</v>
      </c>
      <c r="AH6" s="1770"/>
      <c r="AI6" s="1770"/>
      <c r="AJ6" s="1770"/>
      <c r="AK6" s="1770"/>
      <c r="AL6" s="1770"/>
      <c r="AM6" s="1770"/>
      <c r="AN6" s="1770"/>
      <c r="AO6" s="1770"/>
      <c r="AP6" s="1770"/>
      <c r="AQ6" s="1770"/>
      <c r="AR6" s="1770"/>
      <c r="AS6" s="1770"/>
      <c r="AT6" s="1771"/>
      <c r="AU6" s="1779" t="s">
        <v>1273</v>
      </c>
      <c r="AV6" s="1780"/>
      <c r="AW6" s="1780"/>
      <c r="AX6" s="1780"/>
      <c r="AY6" s="1781"/>
      <c r="AZ6" s="1779" t="s">
        <v>1274</v>
      </c>
      <c r="BA6" s="1780"/>
      <c r="BB6" s="1780"/>
      <c r="BC6" s="1781"/>
      <c r="BD6" s="1742" t="s">
        <v>261</v>
      </c>
      <c r="BE6" s="1274"/>
      <c r="BF6" s="1274"/>
      <c r="BG6" s="1274"/>
      <c r="BH6" s="1274"/>
      <c r="BI6" s="1274"/>
      <c r="BJ6" s="1274"/>
      <c r="BK6" s="1274"/>
      <c r="BL6" s="1274"/>
      <c r="BM6" s="1274"/>
      <c r="BN6" s="1274"/>
      <c r="BO6" s="1274"/>
      <c r="BP6" s="1274"/>
      <c r="BQ6" s="1274"/>
      <c r="BR6" s="1274"/>
      <c r="BS6" s="1274"/>
      <c r="BT6" s="1274"/>
      <c r="BU6" s="1274"/>
      <c r="BV6" s="1274"/>
      <c r="BW6" s="1274"/>
      <c r="BX6" s="1274"/>
      <c r="BY6" s="1274"/>
      <c r="BZ6" s="1274"/>
      <c r="CA6" s="1274"/>
      <c r="CB6" s="1274"/>
      <c r="CC6" s="1274"/>
      <c r="CD6" s="1274"/>
      <c r="CE6" s="1274"/>
      <c r="CF6" s="1274"/>
      <c r="CG6" s="1274"/>
      <c r="CH6" s="1274"/>
      <c r="CI6" s="1274"/>
      <c r="CJ6" s="1274"/>
      <c r="CK6" s="1274"/>
      <c r="CL6" s="1274"/>
      <c r="CM6" s="1274"/>
      <c r="CN6" s="1274"/>
      <c r="CO6" s="1274"/>
      <c r="CP6" s="1274"/>
      <c r="CQ6" s="1274"/>
      <c r="CR6" s="1274"/>
      <c r="CS6" s="1274"/>
      <c r="CT6" s="1274"/>
      <c r="CU6" s="1274"/>
      <c r="CV6" s="1274"/>
      <c r="CW6" s="1274"/>
      <c r="CX6" s="1274"/>
      <c r="CY6" s="1274"/>
      <c r="CZ6" s="1274"/>
      <c r="DA6" s="1274"/>
      <c r="DB6" s="1274"/>
      <c r="DC6" s="1274"/>
      <c r="DD6" s="1274"/>
      <c r="DE6" s="1274"/>
      <c r="DF6" s="1274"/>
      <c r="DG6" s="1274"/>
      <c r="DH6" s="1274"/>
      <c r="DI6" s="1274"/>
      <c r="DJ6" s="1274"/>
      <c r="DK6" s="1274"/>
      <c r="DL6" s="1274"/>
      <c r="DM6" s="1274"/>
      <c r="DN6" s="1274"/>
      <c r="DO6" s="1274"/>
      <c r="DP6" s="1274"/>
      <c r="DQ6" s="1274"/>
      <c r="DR6" s="1274"/>
      <c r="DS6" s="1274"/>
      <c r="DT6" s="1274"/>
      <c r="DU6" s="1274"/>
      <c r="DV6" s="1274"/>
      <c r="DW6" s="1274"/>
      <c r="DX6" s="1274"/>
      <c r="DY6" s="1274"/>
      <c r="DZ6" s="1274"/>
      <c r="EA6" s="1274"/>
      <c r="EB6" s="1274"/>
      <c r="EC6" s="1274"/>
      <c r="ED6" s="1274"/>
      <c r="EE6" s="1274"/>
      <c r="EF6" s="1274"/>
      <c r="EG6" s="1274"/>
      <c r="EH6" s="1274"/>
      <c r="EI6" s="1274"/>
      <c r="EJ6" s="1274"/>
      <c r="EK6" s="1274"/>
      <c r="EL6" s="1274"/>
      <c r="EM6" s="1274"/>
      <c r="EN6" s="1274"/>
      <c r="EO6" s="1274"/>
      <c r="EP6" s="1274"/>
      <c r="EQ6" s="1274"/>
      <c r="ER6" s="1274"/>
      <c r="ES6" s="1274"/>
      <c r="ET6" s="1274"/>
      <c r="EU6" s="1274"/>
      <c r="EV6" s="1274"/>
      <c r="EW6" s="1274"/>
      <c r="EX6" s="1274"/>
    </row>
    <row r="7" spans="1:154" s="1275" customFormat="1" ht="42.75" customHeight="1">
      <c r="A7" s="1757"/>
      <c r="B7" s="1760"/>
      <c r="C7" s="1765" t="s">
        <v>1275</v>
      </c>
      <c r="D7" s="1766"/>
      <c r="E7" s="1766"/>
      <c r="F7" s="1766"/>
      <c r="G7" s="1766"/>
      <c r="H7" s="1766"/>
      <c r="I7" s="1767"/>
      <c r="J7" s="1765" t="s">
        <v>1276</v>
      </c>
      <c r="K7" s="1766"/>
      <c r="L7" s="1766"/>
      <c r="M7" s="1766"/>
      <c r="N7" s="1766"/>
      <c r="O7" s="1767"/>
      <c r="P7" s="1276" t="s">
        <v>1277</v>
      </c>
      <c r="Q7" s="1773" t="s">
        <v>1278</v>
      </c>
      <c r="R7" s="1766"/>
      <c r="S7" s="1766"/>
      <c r="T7" s="1767"/>
      <c r="U7" s="1748" t="s">
        <v>1279</v>
      </c>
      <c r="V7" s="1748" t="s">
        <v>1280</v>
      </c>
      <c r="W7" s="1748" t="s">
        <v>1281</v>
      </c>
      <c r="X7" s="1750" t="s">
        <v>1317</v>
      </c>
      <c r="Y7" s="1748" t="s">
        <v>1282</v>
      </c>
      <c r="Z7" s="1748" t="s">
        <v>1283</v>
      </c>
      <c r="AA7" s="1761" t="s">
        <v>1284</v>
      </c>
      <c r="AB7" s="1762"/>
      <c r="AC7" s="1762"/>
      <c r="AD7" s="1762"/>
      <c r="AE7" s="1776"/>
      <c r="AF7" s="1754"/>
      <c r="AG7" s="1763" t="s">
        <v>1285</v>
      </c>
      <c r="AH7" s="1745" t="s">
        <v>1286</v>
      </c>
      <c r="AI7" s="1746"/>
      <c r="AJ7" s="1747"/>
      <c r="AK7" s="1743" t="s">
        <v>1287</v>
      </c>
      <c r="AL7" s="1743" t="s">
        <v>1288</v>
      </c>
      <c r="AM7" s="1743" t="s">
        <v>1289</v>
      </c>
      <c r="AN7" s="1743" t="s">
        <v>1290</v>
      </c>
      <c r="AO7" s="1743" t="s">
        <v>1291</v>
      </c>
      <c r="AP7" s="1774" t="s">
        <v>1318</v>
      </c>
      <c r="AQ7" s="1743" t="s">
        <v>1292</v>
      </c>
      <c r="AR7" s="1743" t="s">
        <v>1293</v>
      </c>
      <c r="AS7" s="1743" t="s">
        <v>1294</v>
      </c>
      <c r="AT7" s="1743" t="s">
        <v>1295</v>
      </c>
      <c r="AU7" s="1743" t="s">
        <v>1296</v>
      </c>
      <c r="AV7" s="1745" t="s">
        <v>1297</v>
      </c>
      <c r="AW7" s="1746"/>
      <c r="AX7" s="1747"/>
      <c r="AY7" s="1743" t="s">
        <v>1298</v>
      </c>
      <c r="AZ7" s="1743" t="s">
        <v>1299</v>
      </c>
      <c r="BA7" s="1743" t="s">
        <v>1300</v>
      </c>
      <c r="BB7" s="1743" t="s">
        <v>1301</v>
      </c>
      <c r="BC7" s="1751" t="s">
        <v>1302</v>
      </c>
      <c r="BD7" s="1539"/>
      <c r="BE7" s="1274"/>
      <c r="BF7" s="1274"/>
      <c r="BG7" s="1274"/>
      <c r="BH7" s="1274"/>
      <c r="BI7" s="1274"/>
      <c r="BJ7" s="1274"/>
      <c r="BK7" s="1274"/>
      <c r="BL7" s="1274"/>
      <c r="BM7" s="1274"/>
      <c r="BN7" s="1274"/>
      <c r="BO7" s="1274"/>
      <c r="BP7" s="1274"/>
      <c r="BQ7" s="1274"/>
      <c r="BR7" s="1274"/>
      <c r="BS7" s="1274"/>
      <c r="BT7" s="1274"/>
      <c r="BU7" s="1274"/>
      <c r="BV7" s="1274"/>
      <c r="BW7" s="1274"/>
      <c r="BX7" s="1274"/>
      <c r="BY7" s="1274"/>
      <c r="BZ7" s="1274"/>
      <c r="CA7" s="1274"/>
      <c r="CB7" s="1274"/>
      <c r="CC7" s="1274"/>
      <c r="CD7" s="1274"/>
      <c r="CE7" s="1274"/>
      <c r="CF7" s="1274"/>
      <c r="CG7" s="1274"/>
      <c r="CH7" s="1274"/>
      <c r="CI7" s="1274"/>
      <c r="CJ7" s="1274"/>
      <c r="CK7" s="1274"/>
      <c r="CL7" s="1274"/>
      <c r="CM7" s="1274"/>
      <c r="CN7" s="1274"/>
      <c r="CO7" s="1274"/>
      <c r="CP7" s="1274"/>
      <c r="CQ7" s="1274"/>
      <c r="CR7" s="1274"/>
      <c r="CS7" s="1274"/>
      <c r="CT7" s="1274"/>
      <c r="CU7" s="1274"/>
      <c r="CV7" s="1274"/>
      <c r="CW7" s="1274"/>
      <c r="CX7" s="1274"/>
      <c r="CY7" s="1274"/>
      <c r="CZ7" s="1274"/>
      <c r="DA7" s="1274"/>
      <c r="DB7" s="1274"/>
      <c r="DC7" s="1274"/>
      <c r="DD7" s="1274"/>
      <c r="DE7" s="1274"/>
      <c r="DF7" s="1274"/>
      <c r="DG7" s="1274"/>
      <c r="DH7" s="1274"/>
      <c r="DI7" s="1274"/>
      <c r="DJ7" s="1274"/>
      <c r="DK7" s="1274"/>
      <c r="DL7" s="1274"/>
      <c r="DM7" s="1274"/>
      <c r="DN7" s="1274"/>
      <c r="DO7" s="1274"/>
      <c r="DP7" s="1274"/>
      <c r="DQ7" s="1274"/>
      <c r="DR7" s="1274"/>
      <c r="DS7" s="1274"/>
      <c r="DT7" s="1274"/>
      <c r="DU7" s="1274"/>
      <c r="DV7" s="1274"/>
      <c r="DW7" s="1274"/>
      <c r="DX7" s="1274"/>
      <c r="DY7" s="1274"/>
      <c r="DZ7" s="1274"/>
      <c r="EA7" s="1274"/>
      <c r="EB7" s="1274"/>
      <c r="EC7" s="1274"/>
      <c r="ED7" s="1274"/>
      <c r="EE7" s="1274"/>
      <c r="EF7" s="1274"/>
      <c r="EG7" s="1274"/>
      <c r="EH7" s="1274"/>
      <c r="EI7" s="1274"/>
      <c r="EJ7" s="1274"/>
      <c r="EK7" s="1274"/>
      <c r="EL7" s="1274"/>
      <c r="EM7" s="1274"/>
      <c r="EN7" s="1274"/>
      <c r="EO7" s="1274"/>
      <c r="EP7" s="1274"/>
      <c r="EQ7" s="1274"/>
      <c r="ER7" s="1274"/>
      <c r="ES7" s="1274"/>
      <c r="ET7" s="1274"/>
      <c r="EU7" s="1274"/>
      <c r="EV7" s="1274"/>
      <c r="EW7" s="1274"/>
      <c r="EX7" s="1274"/>
    </row>
    <row r="8" spans="1:154" s="1280" customFormat="1" ht="63.75" customHeight="1">
      <c r="A8" s="1758"/>
      <c r="B8" s="1749"/>
      <c r="C8" s="1278" t="s">
        <v>1268</v>
      </c>
      <c r="D8" s="1278" t="s">
        <v>182</v>
      </c>
      <c r="E8" s="1278" t="s">
        <v>183</v>
      </c>
      <c r="F8" s="1278" t="s">
        <v>239</v>
      </c>
      <c r="G8" s="689" t="s">
        <v>184</v>
      </c>
      <c r="H8" s="689" t="s">
        <v>185</v>
      </c>
      <c r="I8" s="689" t="s">
        <v>186</v>
      </c>
      <c r="J8" s="689" t="s">
        <v>1268</v>
      </c>
      <c r="K8" s="1278" t="s">
        <v>240</v>
      </c>
      <c r="L8" s="1278" t="s">
        <v>187</v>
      </c>
      <c r="M8" s="1278" t="s">
        <v>188</v>
      </c>
      <c r="N8" s="1278" t="s">
        <v>189</v>
      </c>
      <c r="O8" s="689" t="s">
        <v>1313</v>
      </c>
      <c r="P8" s="1278" t="s">
        <v>241</v>
      </c>
      <c r="Q8" s="1277" t="s">
        <v>1314</v>
      </c>
      <c r="R8" s="1396" t="s">
        <v>1303</v>
      </c>
      <c r="S8" s="1396" t="s">
        <v>1304</v>
      </c>
      <c r="T8" s="1396" t="s">
        <v>1305</v>
      </c>
      <c r="U8" s="1749"/>
      <c r="V8" s="1749"/>
      <c r="W8" s="1749"/>
      <c r="X8" s="1749"/>
      <c r="Y8" s="1749"/>
      <c r="Z8" s="1749"/>
      <c r="AA8" s="1407" t="s">
        <v>1315</v>
      </c>
      <c r="AB8" s="689" t="s">
        <v>1306</v>
      </c>
      <c r="AC8" s="1407" t="s">
        <v>1316</v>
      </c>
      <c r="AD8" s="1396" t="s">
        <v>1307</v>
      </c>
      <c r="AE8" s="1777"/>
      <c r="AF8" s="1755"/>
      <c r="AG8" s="1764"/>
      <c r="AH8" s="1395" t="s">
        <v>1269</v>
      </c>
      <c r="AI8" s="1395" t="s">
        <v>1308</v>
      </c>
      <c r="AJ8" s="1395" t="s">
        <v>1309</v>
      </c>
      <c r="AK8" s="1744"/>
      <c r="AL8" s="1744"/>
      <c r="AM8" s="1744"/>
      <c r="AN8" s="1744"/>
      <c r="AO8" s="1744"/>
      <c r="AP8" s="1744"/>
      <c r="AQ8" s="1744"/>
      <c r="AR8" s="1744"/>
      <c r="AS8" s="1744"/>
      <c r="AT8" s="1744"/>
      <c r="AU8" s="1744"/>
      <c r="AV8" s="1279" t="s">
        <v>1310</v>
      </c>
      <c r="AW8" s="1279" t="s">
        <v>1311</v>
      </c>
      <c r="AX8" s="1279" t="s">
        <v>1312</v>
      </c>
      <c r="AY8" s="1744"/>
      <c r="AZ8" s="1744"/>
      <c r="BA8" s="1744"/>
      <c r="BB8" s="1744"/>
      <c r="BC8" s="1752"/>
      <c r="BD8" s="1540"/>
      <c r="BE8" s="1274"/>
      <c r="BF8" s="1274"/>
      <c r="BG8" s="1274"/>
      <c r="BH8" s="1274"/>
      <c r="BI8" s="1274"/>
      <c r="BJ8" s="1274"/>
      <c r="BK8" s="1274"/>
      <c r="BL8" s="1274"/>
      <c r="BM8" s="1274"/>
      <c r="BN8" s="1274"/>
      <c r="BO8" s="1274"/>
      <c r="BP8" s="1274"/>
      <c r="BQ8" s="1274"/>
      <c r="BR8" s="1274"/>
      <c r="BS8" s="1274"/>
      <c r="BT8" s="1274"/>
      <c r="BU8" s="1274"/>
      <c r="BV8" s="1274"/>
      <c r="BW8" s="1274"/>
      <c r="BX8" s="1274"/>
      <c r="BY8" s="1274"/>
      <c r="BZ8" s="1274"/>
      <c r="CA8" s="1274"/>
      <c r="CB8" s="1274"/>
      <c r="CC8" s="1274"/>
      <c r="CD8" s="1274"/>
      <c r="CE8" s="1274"/>
      <c r="CF8" s="1274"/>
      <c r="CG8" s="1274"/>
      <c r="CH8" s="1274"/>
      <c r="CI8" s="1274"/>
      <c r="CJ8" s="1274"/>
      <c r="CK8" s="1274"/>
      <c r="CL8" s="1274"/>
      <c r="CM8" s="1274"/>
      <c r="CN8" s="1274"/>
      <c r="CO8" s="1274"/>
      <c r="CP8" s="1274"/>
      <c r="CQ8" s="1274"/>
      <c r="CR8" s="1274"/>
      <c r="CS8" s="1274"/>
      <c r="CT8" s="1274"/>
      <c r="CU8" s="1274"/>
      <c r="CV8" s="1274"/>
      <c r="CW8" s="1274"/>
      <c r="CX8" s="1274"/>
      <c r="CY8" s="1274"/>
      <c r="CZ8" s="1274"/>
      <c r="DA8" s="1274"/>
      <c r="DB8" s="1274"/>
      <c r="DC8" s="1274"/>
      <c r="DD8" s="1274"/>
      <c r="DE8" s="1274"/>
      <c r="DF8" s="1274"/>
      <c r="DG8" s="1274"/>
      <c r="DH8" s="1274"/>
      <c r="DI8" s="1274"/>
      <c r="DJ8" s="1274"/>
      <c r="DK8" s="1274"/>
      <c r="DL8" s="1274"/>
      <c r="DM8" s="1274"/>
      <c r="DN8" s="1274"/>
      <c r="DO8" s="1274"/>
      <c r="DP8" s="1274"/>
      <c r="DQ8" s="1274"/>
      <c r="DR8" s="1274"/>
      <c r="DS8" s="1274"/>
      <c r="DT8" s="1274"/>
      <c r="DU8" s="1274"/>
      <c r="DV8" s="1274"/>
      <c r="DW8" s="1274"/>
      <c r="DX8" s="1274"/>
      <c r="DY8" s="1274"/>
      <c r="DZ8" s="1274"/>
      <c r="EA8" s="1274"/>
      <c r="EB8" s="1274"/>
      <c r="EC8" s="1274"/>
      <c r="ED8" s="1274"/>
      <c r="EE8" s="1274"/>
      <c r="EF8" s="1274"/>
      <c r="EG8" s="1274"/>
      <c r="EH8" s="1274"/>
      <c r="EI8" s="1274"/>
      <c r="EJ8" s="1274"/>
      <c r="EK8" s="1274"/>
      <c r="EL8" s="1274"/>
      <c r="EM8" s="1274"/>
      <c r="EN8" s="1274"/>
      <c r="EO8" s="1274"/>
      <c r="EP8" s="1274"/>
      <c r="EQ8" s="1274"/>
      <c r="ER8" s="1274"/>
      <c r="ES8" s="1274"/>
      <c r="ET8" s="1274"/>
      <c r="EU8" s="1274"/>
      <c r="EV8" s="1274"/>
      <c r="EW8" s="1274"/>
      <c r="EX8" s="1274"/>
    </row>
    <row r="9" spans="1:154" s="481" customFormat="1" ht="50.25" customHeight="1">
      <c r="A9" s="1281">
        <v>2016</v>
      </c>
      <c r="B9" s="1282">
        <v>45</v>
      </c>
      <c r="C9" s="1283">
        <v>1</v>
      </c>
      <c r="D9" s="1283">
        <v>0</v>
      </c>
      <c r="E9" s="1283">
        <v>0</v>
      </c>
      <c r="F9" s="1283">
        <v>0</v>
      </c>
      <c r="G9" s="1283">
        <v>1</v>
      </c>
      <c r="H9" s="1283">
        <v>0</v>
      </c>
      <c r="I9" s="1283">
        <v>0</v>
      </c>
      <c r="J9" s="1283">
        <v>0</v>
      </c>
      <c r="K9" s="1283">
        <v>0</v>
      </c>
      <c r="L9" s="1283">
        <v>0</v>
      </c>
      <c r="M9" s="1283">
        <v>0</v>
      </c>
      <c r="N9" s="1283">
        <v>0</v>
      </c>
      <c r="O9" s="1283">
        <v>0</v>
      </c>
      <c r="P9" s="1283">
        <v>0</v>
      </c>
      <c r="Q9" s="1283">
        <v>1</v>
      </c>
      <c r="R9" s="1283" t="s">
        <v>154</v>
      </c>
      <c r="S9" s="1283">
        <v>1</v>
      </c>
      <c r="T9" s="1283">
        <v>0</v>
      </c>
      <c r="U9" s="1283">
        <v>0</v>
      </c>
      <c r="V9" s="1283">
        <v>1</v>
      </c>
      <c r="W9" s="1283"/>
      <c r="X9" s="1283">
        <v>0</v>
      </c>
      <c r="Y9" s="1283">
        <v>1</v>
      </c>
      <c r="Z9" s="1283">
        <v>1</v>
      </c>
      <c r="AA9" s="1283">
        <v>17</v>
      </c>
      <c r="AB9" s="1283">
        <v>0</v>
      </c>
      <c r="AC9" s="1283">
        <v>1</v>
      </c>
      <c r="AD9" s="1283">
        <v>16</v>
      </c>
      <c r="AE9" s="1284">
        <v>2016</v>
      </c>
      <c r="AF9" s="1281">
        <v>2016</v>
      </c>
      <c r="AG9" s="1282">
        <v>5</v>
      </c>
      <c r="AH9" s="1282">
        <v>7</v>
      </c>
      <c r="AI9" s="1282">
        <v>7</v>
      </c>
      <c r="AJ9" s="1282" t="s">
        <v>180</v>
      </c>
      <c r="AK9" s="1282">
        <v>2</v>
      </c>
      <c r="AL9" s="1282">
        <v>0</v>
      </c>
      <c r="AM9" s="1282">
        <v>0</v>
      </c>
      <c r="AN9" s="1282">
        <v>0</v>
      </c>
      <c r="AO9" s="1282">
        <v>1</v>
      </c>
      <c r="AP9" s="1282">
        <v>0</v>
      </c>
      <c r="AQ9" s="1282">
        <v>0</v>
      </c>
      <c r="AR9" s="1282">
        <v>0</v>
      </c>
      <c r="AS9" s="1282">
        <v>0</v>
      </c>
      <c r="AT9" s="1282">
        <v>0</v>
      </c>
      <c r="AU9" s="1282">
        <v>0</v>
      </c>
      <c r="AV9" s="1282">
        <v>1</v>
      </c>
      <c r="AW9" s="1282">
        <v>0</v>
      </c>
      <c r="AX9" s="1282">
        <v>1</v>
      </c>
      <c r="AY9" s="1282">
        <v>0</v>
      </c>
      <c r="AZ9" s="1282">
        <v>0</v>
      </c>
      <c r="BA9" s="1282">
        <v>6</v>
      </c>
      <c r="BB9" s="1282">
        <v>0</v>
      </c>
      <c r="BC9" s="1282">
        <v>0</v>
      </c>
      <c r="BD9" s="1284">
        <v>2016</v>
      </c>
      <c r="BE9" s="1285"/>
      <c r="BF9" s="1285"/>
      <c r="BG9" s="1285"/>
      <c r="BH9" s="1285"/>
      <c r="BI9" s="1285"/>
      <c r="BJ9" s="1285"/>
      <c r="BK9" s="1285"/>
      <c r="BL9" s="1285"/>
      <c r="BM9" s="1285"/>
      <c r="BN9" s="1285"/>
      <c r="BO9" s="1285"/>
      <c r="BP9" s="1285"/>
      <c r="BQ9" s="1285"/>
      <c r="BR9" s="1285"/>
      <c r="BS9" s="1285"/>
      <c r="BT9" s="1285"/>
      <c r="BU9" s="1285"/>
      <c r="BV9" s="1285"/>
      <c r="BW9" s="1285"/>
      <c r="BX9" s="1285"/>
      <c r="BY9" s="1285"/>
      <c r="BZ9" s="1285"/>
      <c r="CA9" s="1285"/>
      <c r="CB9" s="1285"/>
      <c r="CC9" s="1285"/>
      <c r="CD9" s="1285"/>
      <c r="CE9" s="1285"/>
      <c r="CF9" s="1285"/>
      <c r="CG9" s="1285"/>
      <c r="CH9" s="1285"/>
      <c r="CI9" s="1285"/>
      <c r="CJ9" s="1285"/>
      <c r="CK9" s="1285"/>
      <c r="CL9" s="1285"/>
      <c r="CM9" s="1285"/>
      <c r="CN9" s="1285"/>
      <c r="CO9" s="1285"/>
      <c r="CP9" s="1285"/>
      <c r="CQ9" s="1285"/>
      <c r="CR9" s="1285"/>
      <c r="CS9" s="1285"/>
      <c r="CT9" s="1285"/>
      <c r="CU9" s="1285"/>
      <c r="CV9" s="1285"/>
      <c r="CW9" s="1285"/>
      <c r="CX9" s="1285"/>
      <c r="CY9" s="1285"/>
      <c r="CZ9" s="1285"/>
      <c r="DA9" s="1285"/>
      <c r="DB9" s="1285"/>
      <c r="DC9" s="1285"/>
      <c r="DD9" s="1285"/>
      <c r="DE9" s="1285"/>
      <c r="DF9" s="1285"/>
      <c r="DG9" s="1285"/>
      <c r="DH9" s="1285"/>
      <c r="DI9" s="1285"/>
      <c r="DJ9" s="1285"/>
      <c r="DK9" s="1285"/>
      <c r="DL9" s="1285"/>
      <c r="DM9" s="1285"/>
      <c r="DN9" s="1285"/>
      <c r="DO9" s="1285"/>
      <c r="DP9" s="1285"/>
      <c r="DQ9" s="1285"/>
      <c r="DR9" s="1285"/>
      <c r="DS9" s="1285"/>
      <c r="DT9" s="1285"/>
      <c r="DU9" s="1285"/>
      <c r="DV9" s="1285"/>
      <c r="DW9" s="1285"/>
      <c r="DX9" s="1285"/>
      <c r="DY9" s="1285"/>
      <c r="DZ9" s="1285"/>
      <c r="EA9" s="1285"/>
      <c r="EB9" s="1285"/>
      <c r="EC9" s="1285"/>
      <c r="ED9" s="1285"/>
      <c r="EE9" s="1285"/>
      <c r="EF9" s="1285"/>
      <c r="EG9" s="1285"/>
      <c r="EH9" s="1285"/>
      <c r="EI9" s="1285"/>
      <c r="EJ9" s="1285"/>
      <c r="EK9" s="1285"/>
      <c r="EL9" s="1285"/>
      <c r="EM9" s="1285"/>
      <c r="EN9" s="1285"/>
      <c r="EO9" s="1285"/>
      <c r="EP9" s="1285"/>
      <c r="EQ9" s="1285"/>
      <c r="ER9" s="1285"/>
      <c r="ES9" s="1285"/>
      <c r="ET9" s="1285"/>
      <c r="EU9" s="1285"/>
      <c r="EV9" s="1285"/>
      <c r="EW9" s="1285"/>
      <c r="EX9" s="1285"/>
    </row>
    <row r="10" spans="1:154" s="481" customFormat="1" ht="50.25" customHeight="1">
      <c r="A10" s="1281">
        <v>2017</v>
      </c>
      <c r="B10" s="1282">
        <v>45</v>
      </c>
      <c r="C10" s="1283">
        <v>1</v>
      </c>
      <c r="D10" s="1283">
        <v>0</v>
      </c>
      <c r="E10" s="1283">
        <v>0</v>
      </c>
      <c r="F10" s="1283">
        <v>0</v>
      </c>
      <c r="G10" s="1283">
        <v>1</v>
      </c>
      <c r="H10" s="1283">
        <v>0</v>
      </c>
      <c r="I10" s="1283">
        <v>0</v>
      </c>
      <c r="J10" s="1283">
        <v>0</v>
      </c>
      <c r="K10" s="1283">
        <v>0</v>
      </c>
      <c r="L10" s="1283">
        <v>0</v>
      </c>
      <c r="M10" s="1283">
        <v>0</v>
      </c>
      <c r="N10" s="1283">
        <v>0</v>
      </c>
      <c r="O10" s="1283">
        <v>0</v>
      </c>
      <c r="P10" s="1283">
        <v>0</v>
      </c>
      <c r="Q10" s="1283">
        <v>1</v>
      </c>
      <c r="R10" s="1283" t="s">
        <v>154</v>
      </c>
      <c r="S10" s="1283">
        <v>1</v>
      </c>
      <c r="T10" s="1283">
        <v>0</v>
      </c>
      <c r="U10" s="1283">
        <v>0</v>
      </c>
      <c r="V10" s="1283">
        <v>1</v>
      </c>
      <c r="W10" s="1283"/>
      <c r="X10" s="1283">
        <v>0</v>
      </c>
      <c r="Y10" s="1283">
        <v>1</v>
      </c>
      <c r="Z10" s="1283">
        <v>1</v>
      </c>
      <c r="AA10" s="1283">
        <v>17</v>
      </c>
      <c r="AB10" s="1283">
        <v>0</v>
      </c>
      <c r="AC10" s="1283">
        <v>1</v>
      </c>
      <c r="AD10" s="1283">
        <v>16</v>
      </c>
      <c r="AE10" s="1284">
        <v>2017</v>
      </c>
      <c r="AF10" s="1281">
        <v>2017</v>
      </c>
      <c r="AG10" s="1282">
        <v>5</v>
      </c>
      <c r="AH10" s="1282">
        <v>7</v>
      </c>
      <c r="AI10" s="1282">
        <v>7</v>
      </c>
      <c r="AJ10" s="1282" t="s">
        <v>180</v>
      </c>
      <c r="AK10" s="1282">
        <v>2</v>
      </c>
      <c r="AL10" s="1282">
        <v>0</v>
      </c>
      <c r="AM10" s="1282">
        <v>0</v>
      </c>
      <c r="AN10" s="1282">
        <v>0</v>
      </c>
      <c r="AO10" s="1282">
        <v>1</v>
      </c>
      <c r="AP10" s="1282">
        <v>0</v>
      </c>
      <c r="AQ10" s="1282">
        <v>0</v>
      </c>
      <c r="AR10" s="1282">
        <v>0</v>
      </c>
      <c r="AS10" s="1282">
        <v>0</v>
      </c>
      <c r="AT10" s="1282">
        <v>0</v>
      </c>
      <c r="AU10" s="1282">
        <v>0</v>
      </c>
      <c r="AV10" s="1282">
        <v>1</v>
      </c>
      <c r="AW10" s="1282">
        <v>0</v>
      </c>
      <c r="AX10" s="1282">
        <v>1</v>
      </c>
      <c r="AY10" s="1282">
        <v>0</v>
      </c>
      <c r="AZ10" s="1282">
        <v>0</v>
      </c>
      <c r="BA10" s="1282">
        <v>6</v>
      </c>
      <c r="BB10" s="1282">
        <v>0</v>
      </c>
      <c r="BC10" s="1282">
        <v>0</v>
      </c>
      <c r="BD10" s="1284">
        <v>2017</v>
      </c>
      <c r="BE10" s="1285"/>
      <c r="BF10" s="1285"/>
      <c r="BG10" s="1285"/>
      <c r="BH10" s="1285"/>
      <c r="BI10" s="1285"/>
      <c r="BJ10" s="1285"/>
      <c r="BK10" s="1285"/>
      <c r="BL10" s="1285"/>
      <c r="BM10" s="1285"/>
      <c r="BN10" s="1285"/>
      <c r="BO10" s="1285"/>
      <c r="BP10" s="1285"/>
      <c r="BQ10" s="1285"/>
      <c r="BR10" s="1285"/>
      <c r="BS10" s="1285"/>
      <c r="BT10" s="1285"/>
      <c r="BU10" s="1285"/>
      <c r="BV10" s="1285"/>
      <c r="BW10" s="1285"/>
      <c r="BX10" s="1285"/>
      <c r="BY10" s="1285"/>
      <c r="BZ10" s="1285"/>
      <c r="CA10" s="1285"/>
      <c r="CB10" s="1285"/>
      <c r="CC10" s="1285"/>
      <c r="CD10" s="1285"/>
      <c r="CE10" s="1285"/>
      <c r="CF10" s="1285"/>
      <c r="CG10" s="1285"/>
      <c r="CH10" s="1285"/>
      <c r="CI10" s="1285"/>
      <c r="CJ10" s="1285"/>
      <c r="CK10" s="1285"/>
      <c r="CL10" s="1285"/>
      <c r="CM10" s="1285"/>
      <c r="CN10" s="1285"/>
      <c r="CO10" s="1285"/>
      <c r="CP10" s="1285"/>
      <c r="CQ10" s="1285"/>
      <c r="CR10" s="1285"/>
      <c r="CS10" s="1285"/>
      <c r="CT10" s="1285"/>
      <c r="CU10" s="1285"/>
      <c r="CV10" s="1285"/>
      <c r="CW10" s="1285"/>
      <c r="CX10" s="1285"/>
      <c r="CY10" s="1285"/>
      <c r="CZ10" s="1285"/>
      <c r="DA10" s="1285"/>
      <c r="DB10" s="1285"/>
      <c r="DC10" s="1285"/>
      <c r="DD10" s="1285"/>
      <c r="DE10" s="1285"/>
      <c r="DF10" s="1285"/>
      <c r="DG10" s="1285"/>
      <c r="DH10" s="1285"/>
      <c r="DI10" s="1285"/>
      <c r="DJ10" s="1285"/>
      <c r="DK10" s="1285"/>
      <c r="DL10" s="1285"/>
      <c r="DM10" s="1285"/>
      <c r="DN10" s="1285"/>
      <c r="DO10" s="1285"/>
      <c r="DP10" s="1285"/>
      <c r="DQ10" s="1285"/>
      <c r="DR10" s="1285"/>
      <c r="DS10" s="1285"/>
      <c r="DT10" s="1285"/>
      <c r="DU10" s="1285"/>
      <c r="DV10" s="1285"/>
      <c r="DW10" s="1285"/>
      <c r="DX10" s="1285"/>
      <c r="DY10" s="1285"/>
      <c r="DZ10" s="1285"/>
      <c r="EA10" s="1285"/>
      <c r="EB10" s="1285"/>
      <c r="EC10" s="1285"/>
      <c r="ED10" s="1285"/>
      <c r="EE10" s="1285"/>
      <c r="EF10" s="1285"/>
      <c r="EG10" s="1285"/>
      <c r="EH10" s="1285"/>
      <c r="EI10" s="1285"/>
      <c r="EJ10" s="1285"/>
      <c r="EK10" s="1285"/>
      <c r="EL10" s="1285"/>
      <c r="EM10" s="1285"/>
      <c r="EN10" s="1285"/>
      <c r="EO10" s="1285"/>
      <c r="EP10" s="1285"/>
      <c r="EQ10" s="1285"/>
      <c r="ER10" s="1285"/>
      <c r="ES10" s="1285"/>
      <c r="ET10" s="1285"/>
      <c r="EU10" s="1285"/>
      <c r="EV10" s="1285"/>
      <c r="EW10" s="1285"/>
      <c r="EX10" s="1285"/>
    </row>
    <row r="11" spans="1:154" s="481" customFormat="1" ht="50.25" customHeight="1">
      <c r="A11" s="1281">
        <v>2018</v>
      </c>
      <c r="B11" s="1282">
        <v>50</v>
      </c>
      <c r="C11" s="1283">
        <v>1</v>
      </c>
      <c r="D11" s="1283">
        <v>0</v>
      </c>
      <c r="E11" s="1283">
        <v>0</v>
      </c>
      <c r="F11" s="1283">
        <v>0</v>
      </c>
      <c r="G11" s="1283">
        <v>1</v>
      </c>
      <c r="H11" s="1283">
        <v>0</v>
      </c>
      <c r="I11" s="1283">
        <v>0</v>
      </c>
      <c r="J11" s="1283">
        <v>0</v>
      </c>
      <c r="K11" s="1283">
        <v>0</v>
      </c>
      <c r="L11" s="1283">
        <v>0</v>
      </c>
      <c r="M11" s="1283">
        <v>0</v>
      </c>
      <c r="N11" s="1283">
        <v>0</v>
      </c>
      <c r="O11" s="1283">
        <v>0</v>
      </c>
      <c r="P11" s="1283">
        <v>0</v>
      </c>
      <c r="Q11" s="1283">
        <v>1</v>
      </c>
      <c r="R11" s="1283" t="s">
        <v>180</v>
      </c>
      <c r="S11" s="1283">
        <v>1</v>
      </c>
      <c r="T11" s="1283">
        <v>0</v>
      </c>
      <c r="U11" s="1283">
        <v>0</v>
      </c>
      <c r="V11" s="1283">
        <v>1</v>
      </c>
      <c r="W11" s="1283"/>
      <c r="X11" s="1283">
        <v>0</v>
      </c>
      <c r="Y11" s="1283">
        <v>1</v>
      </c>
      <c r="Z11" s="1283">
        <v>1</v>
      </c>
      <c r="AA11" s="1283">
        <v>20</v>
      </c>
      <c r="AB11" s="1283">
        <v>0</v>
      </c>
      <c r="AC11" s="1283">
        <v>1</v>
      </c>
      <c r="AD11" s="1283">
        <v>19</v>
      </c>
      <c r="AE11" s="1284">
        <v>2018</v>
      </c>
      <c r="AF11" s="1281">
        <v>2018</v>
      </c>
      <c r="AG11" s="1282">
        <v>5</v>
      </c>
      <c r="AH11" s="1282">
        <v>7</v>
      </c>
      <c r="AI11" s="1282">
        <v>7</v>
      </c>
      <c r="AJ11" s="1282" t="s">
        <v>180</v>
      </c>
      <c r="AK11" s="1282">
        <v>2</v>
      </c>
      <c r="AL11" s="1282">
        <v>0</v>
      </c>
      <c r="AM11" s="1282">
        <v>0</v>
      </c>
      <c r="AN11" s="1282">
        <v>0</v>
      </c>
      <c r="AO11" s="1282">
        <v>1</v>
      </c>
      <c r="AP11" s="1282">
        <v>0</v>
      </c>
      <c r="AQ11" s="1282">
        <v>0</v>
      </c>
      <c r="AR11" s="1282">
        <v>0</v>
      </c>
      <c r="AS11" s="1282">
        <v>0</v>
      </c>
      <c r="AT11" s="1282">
        <v>2</v>
      </c>
      <c r="AU11" s="1282">
        <v>0</v>
      </c>
      <c r="AV11" s="1282">
        <v>1</v>
      </c>
      <c r="AW11" s="1282">
        <v>0</v>
      </c>
      <c r="AX11" s="1282">
        <v>1</v>
      </c>
      <c r="AY11" s="1282">
        <v>0</v>
      </c>
      <c r="AZ11" s="1282">
        <v>0</v>
      </c>
      <c r="BA11" s="1282">
        <v>6</v>
      </c>
      <c r="BB11" s="1282">
        <v>0</v>
      </c>
      <c r="BC11" s="1282">
        <v>0</v>
      </c>
      <c r="BD11" s="1284">
        <v>2018</v>
      </c>
      <c r="BE11" s="1285"/>
      <c r="BF11" s="1285"/>
      <c r="BG11" s="1285"/>
      <c r="BH11" s="1285"/>
      <c r="BI11" s="1285"/>
      <c r="BJ11" s="1285"/>
      <c r="BK11" s="1285"/>
      <c r="BL11" s="1285"/>
      <c r="BM11" s="1285"/>
      <c r="BN11" s="1285"/>
      <c r="BO11" s="1285"/>
      <c r="BP11" s="1285"/>
      <c r="BQ11" s="1285"/>
      <c r="BR11" s="1285"/>
      <c r="BS11" s="1285"/>
      <c r="BT11" s="1285"/>
      <c r="BU11" s="1285"/>
      <c r="BV11" s="1285"/>
      <c r="BW11" s="1285"/>
      <c r="BX11" s="1285"/>
      <c r="BY11" s="1285"/>
      <c r="BZ11" s="1285"/>
      <c r="CA11" s="1285"/>
      <c r="CB11" s="1285"/>
      <c r="CC11" s="1285"/>
      <c r="CD11" s="1285"/>
      <c r="CE11" s="1285"/>
      <c r="CF11" s="1285"/>
      <c r="CG11" s="1285"/>
      <c r="CH11" s="1285"/>
      <c r="CI11" s="1285"/>
      <c r="CJ11" s="1285"/>
      <c r="CK11" s="1285"/>
      <c r="CL11" s="1285"/>
      <c r="CM11" s="1285"/>
      <c r="CN11" s="1285"/>
      <c r="CO11" s="1285"/>
      <c r="CP11" s="1285"/>
      <c r="CQ11" s="1285"/>
      <c r="CR11" s="1285"/>
      <c r="CS11" s="1285"/>
      <c r="CT11" s="1285"/>
      <c r="CU11" s="1285"/>
      <c r="CV11" s="1285"/>
      <c r="CW11" s="1285"/>
      <c r="CX11" s="1285"/>
      <c r="CY11" s="1285"/>
      <c r="CZ11" s="1285"/>
      <c r="DA11" s="1285"/>
      <c r="DB11" s="1285"/>
      <c r="DC11" s="1285"/>
      <c r="DD11" s="1285"/>
      <c r="DE11" s="1285"/>
      <c r="DF11" s="1285"/>
      <c r="DG11" s="1285"/>
      <c r="DH11" s="1285"/>
      <c r="DI11" s="1285"/>
      <c r="DJ11" s="1285"/>
      <c r="DK11" s="1285"/>
      <c r="DL11" s="1285"/>
      <c r="DM11" s="1285"/>
      <c r="DN11" s="1285"/>
      <c r="DO11" s="1285"/>
      <c r="DP11" s="1285"/>
      <c r="DQ11" s="1285"/>
      <c r="DR11" s="1285"/>
      <c r="DS11" s="1285"/>
      <c r="DT11" s="1285"/>
      <c r="DU11" s="1285"/>
      <c r="DV11" s="1285"/>
      <c r="DW11" s="1285"/>
      <c r="DX11" s="1285"/>
      <c r="DY11" s="1285"/>
      <c r="DZ11" s="1285"/>
      <c r="EA11" s="1285"/>
      <c r="EB11" s="1285"/>
      <c r="EC11" s="1285"/>
      <c r="ED11" s="1285"/>
      <c r="EE11" s="1285"/>
      <c r="EF11" s="1285"/>
      <c r="EG11" s="1285"/>
      <c r="EH11" s="1285"/>
      <c r="EI11" s="1285"/>
      <c r="EJ11" s="1285"/>
      <c r="EK11" s="1285"/>
      <c r="EL11" s="1285"/>
      <c r="EM11" s="1285"/>
      <c r="EN11" s="1285"/>
      <c r="EO11" s="1285"/>
      <c r="EP11" s="1285"/>
      <c r="EQ11" s="1285"/>
      <c r="ER11" s="1285"/>
      <c r="ES11" s="1285"/>
      <c r="ET11" s="1285"/>
      <c r="EU11" s="1285"/>
      <c r="EV11" s="1285"/>
      <c r="EW11" s="1285"/>
      <c r="EX11" s="1285"/>
    </row>
    <row r="12" spans="1:154" s="481" customFormat="1" ht="50.25" customHeight="1">
      <c r="A12" s="1281">
        <v>2019</v>
      </c>
      <c r="B12" s="1282">
        <v>50</v>
      </c>
      <c r="C12" s="1283">
        <v>1</v>
      </c>
      <c r="D12" s="1283">
        <v>0</v>
      </c>
      <c r="E12" s="1283">
        <v>0</v>
      </c>
      <c r="F12" s="1283">
        <v>0</v>
      </c>
      <c r="G12" s="1283">
        <v>1</v>
      </c>
      <c r="H12" s="1283">
        <v>0</v>
      </c>
      <c r="I12" s="1283">
        <v>0</v>
      </c>
      <c r="J12" s="1283">
        <v>0</v>
      </c>
      <c r="K12" s="1283">
        <v>0</v>
      </c>
      <c r="L12" s="1283">
        <v>0</v>
      </c>
      <c r="M12" s="1283">
        <v>0</v>
      </c>
      <c r="N12" s="1283">
        <v>0</v>
      </c>
      <c r="O12" s="1283">
        <v>0</v>
      </c>
      <c r="P12" s="1283">
        <v>0</v>
      </c>
      <c r="Q12" s="1283">
        <v>1</v>
      </c>
      <c r="R12" s="1283" t="s">
        <v>180</v>
      </c>
      <c r="S12" s="1283">
        <v>1</v>
      </c>
      <c r="T12" s="1283">
        <v>0</v>
      </c>
      <c r="U12" s="1283">
        <v>0</v>
      </c>
      <c r="V12" s="1283">
        <v>1</v>
      </c>
      <c r="W12" s="1283"/>
      <c r="X12" s="1283">
        <v>0</v>
      </c>
      <c r="Y12" s="1283">
        <v>1</v>
      </c>
      <c r="Z12" s="1283">
        <v>1</v>
      </c>
      <c r="AA12" s="1283">
        <v>20</v>
      </c>
      <c r="AB12" s="1283">
        <v>0</v>
      </c>
      <c r="AC12" s="1283">
        <v>1</v>
      </c>
      <c r="AD12" s="1283">
        <v>19</v>
      </c>
      <c r="AE12" s="1284">
        <v>2019</v>
      </c>
      <c r="AF12" s="1281">
        <v>2019</v>
      </c>
      <c r="AG12" s="1282">
        <v>5</v>
      </c>
      <c r="AH12" s="1282">
        <v>7</v>
      </c>
      <c r="AI12" s="1282">
        <v>7</v>
      </c>
      <c r="AJ12" s="1282" t="s">
        <v>180</v>
      </c>
      <c r="AK12" s="1282">
        <v>2</v>
      </c>
      <c r="AL12" s="1282">
        <v>0</v>
      </c>
      <c r="AM12" s="1282">
        <v>0</v>
      </c>
      <c r="AN12" s="1282">
        <v>0</v>
      </c>
      <c r="AO12" s="1282">
        <v>1</v>
      </c>
      <c r="AP12" s="1282">
        <v>0</v>
      </c>
      <c r="AQ12" s="1282">
        <v>0</v>
      </c>
      <c r="AR12" s="1282">
        <v>0</v>
      </c>
      <c r="AS12" s="1282">
        <v>0</v>
      </c>
      <c r="AT12" s="1282">
        <v>2</v>
      </c>
      <c r="AU12" s="1282">
        <v>0</v>
      </c>
      <c r="AV12" s="1282">
        <v>1</v>
      </c>
      <c r="AW12" s="1282">
        <v>0</v>
      </c>
      <c r="AX12" s="1282">
        <v>1</v>
      </c>
      <c r="AY12" s="1282">
        <v>0</v>
      </c>
      <c r="AZ12" s="1282">
        <v>0</v>
      </c>
      <c r="BA12" s="1282">
        <v>6</v>
      </c>
      <c r="BB12" s="1282">
        <v>0</v>
      </c>
      <c r="BC12" s="1282">
        <v>0</v>
      </c>
      <c r="BD12" s="1284">
        <v>2019</v>
      </c>
      <c r="BE12" s="1285"/>
      <c r="BF12" s="1285"/>
      <c r="BG12" s="1285"/>
      <c r="BH12" s="1285"/>
      <c r="BI12" s="1285"/>
      <c r="BJ12" s="1285"/>
      <c r="BK12" s="1285"/>
      <c r="BL12" s="1285"/>
      <c r="BM12" s="1285"/>
      <c r="BN12" s="1285"/>
      <c r="BO12" s="1285"/>
      <c r="BP12" s="1285"/>
      <c r="BQ12" s="1285"/>
      <c r="BR12" s="1285"/>
      <c r="BS12" s="1285"/>
      <c r="BT12" s="1285"/>
      <c r="BU12" s="1285"/>
      <c r="BV12" s="1285"/>
      <c r="BW12" s="1285"/>
      <c r="BX12" s="1285"/>
      <c r="BY12" s="1285"/>
      <c r="BZ12" s="1285"/>
      <c r="CA12" s="1285"/>
      <c r="CB12" s="1285"/>
      <c r="CC12" s="1285"/>
      <c r="CD12" s="1285"/>
      <c r="CE12" s="1285"/>
      <c r="CF12" s="1285"/>
      <c r="CG12" s="1285"/>
      <c r="CH12" s="1285"/>
      <c r="CI12" s="1285"/>
      <c r="CJ12" s="1285"/>
      <c r="CK12" s="1285"/>
      <c r="CL12" s="1285"/>
      <c r="CM12" s="1285"/>
      <c r="CN12" s="1285"/>
      <c r="CO12" s="1285"/>
      <c r="CP12" s="1285"/>
      <c r="CQ12" s="1285"/>
      <c r="CR12" s="1285"/>
      <c r="CS12" s="1285"/>
      <c r="CT12" s="1285"/>
      <c r="CU12" s="1285"/>
      <c r="CV12" s="1285"/>
      <c r="CW12" s="1285"/>
      <c r="CX12" s="1285"/>
      <c r="CY12" s="1285"/>
      <c r="CZ12" s="1285"/>
      <c r="DA12" s="1285"/>
      <c r="DB12" s="1285"/>
      <c r="DC12" s="1285"/>
      <c r="DD12" s="1285"/>
      <c r="DE12" s="1285"/>
      <c r="DF12" s="1285"/>
      <c r="DG12" s="1285"/>
      <c r="DH12" s="1285"/>
      <c r="DI12" s="1285"/>
      <c r="DJ12" s="1285"/>
      <c r="DK12" s="1285"/>
      <c r="DL12" s="1285"/>
      <c r="DM12" s="1285"/>
      <c r="DN12" s="1285"/>
      <c r="DO12" s="1285"/>
      <c r="DP12" s="1285"/>
      <c r="DQ12" s="1285"/>
      <c r="DR12" s="1285"/>
      <c r="DS12" s="1285"/>
      <c r="DT12" s="1285"/>
      <c r="DU12" s="1285"/>
      <c r="DV12" s="1285"/>
      <c r="DW12" s="1285"/>
      <c r="DX12" s="1285"/>
      <c r="DY12" s="1285"/>
      <c r="DZ12" s="1285"/>
      <c r="EA12" s="1285"/>
      <c r="EB12" s="1285"/>
      <c r="EC12" s="1285"/>
      <c r="ED12" s="1285"/>
      <c r="EE12" s="1285"/>
      <c r="EF12" s="1285"/>
      <c r="EG12" s="1285"/>
      <c r="EH12" s="1285"/>
      <c r="EI12" s="1285"/>
      <c r="EJ12" s="1285"/>
      <c r="EK12" s="1285"/>
      <c r="EL12" s="1285"/>
      <c r="EM12" s="1285"/>
      <c r="EN12" s="1285"/>
      <c r="EO12" s="1285"/>
      <c r="EP12" s="1285"/>
      <c r="EQ12" s="1285"/>
      <c r="ER12" s="1285"/>
      <c r="ES12" s="1285"/>
      <c r="ET12" s="1285"/>
      <c r="EU12" s="1285"/>
      <c r="EV12" s="1285"/>
      <c r="EW12" s="1285"/>
      <c r="EX12" s="1285"/>
    </row>
    <row r="13" spans="1:154" s="1291" customFormat="1" ht="50.25" customHeight="1">
      <c r="A13" s="1286">
        <v>2020</v>
      </c>
      <c r="B13" s="1287">
        <f>SUM(C13,Q13,U13,V13,X13,Y13,Z13,AA13,AG13,AH13,AK13:BC13)</f>
        <v>56</v>
      </c>
      <c r="C13" s="1288">
        <f>SUM(D13:I13)</f>
        <v>1</v>
      </c>
      <c r="D13" s="1288">
        <v>0</v>
      </c>
      <c r="E13" s="1288">
        <v>0</v>
      </c>
      <c r="F13" s="1288">
        <v>0</v>
      </c>
      <c r="G13" s="1288">
        <v>1</v>
      </c>
      <c r="H13" s="1288">
        <v>0</v>
      </c>
      <c r="I13" s="1288">
        <v>0</v>
      </c>
      <c r="J13" s="1288">
        <v>0</v>
      </c>
      <c r="K13" s="1288">
        <v>0</v>
      </c>
      <c r="L13" s="1288">
        <v>0</v>
      </c>
      <c r="M13" s="1288">
        <v>0</v>
      </c>
      <c r="N13" s="1288">
        <v>0</v>
      </c>
      <c r="O13" s="1288">
        <v>0</v>
      </c>
      <c r="P13" s="1288">
        <v>0</v>
      </c>
      <c r="Q13" s="1288">
        <f>SUM(R13:T13)</f>
        <v>1</v>
      </c>
      <c r="R13" s="1288" t="s">
        <v>180</v>
      </c>
      <c r="S13" s="1288">
        <v>1</v>
      </c>
      <c r="T13" s="1288">
        <v>0</v>
      </c>
      <c r="U13" s="1288">
        <v>0</v>
      </c>
      <c r="V13" s="1288">
        <v>1</v>
      </c>
      <c r="W13" s="1288"/>
      <c r="X13" s="1288">
        <v>0</v>
      </c>
      <c r="Y13" s="1288">
        <v>1</v>
      </c>
      <c r="Z13" s="1288">
        <v>1</v>
      </c>
      <c r="AA13" s="1288">
        <f>SUM(AB13:AD13)</f>
        <v>23</v>
      </c>
      <c r="AB13" s="1288">
        <v>0</v>
      </c>
      <c r="AC13" s="1288">
        <v>1</v>
      </c>
      <c r="AD13" s="1288">
        <v>22</v>
      </c>
      <c r="AE13" s="1289">
        <v>2020</v>
      </c>
      <c r="AF13" s="1286">
        <v>2020</v>
      </c>
      <c r="AG13" s="1287">
        <v>5</v>
      </c>
      <c r="AH13" s="1287">
        <v>9</v>
      </c>
      <c r="AI13" s="1287">
        <v>9</v>
      </c>
      <c r="AJ13" s="1287" t="s">
        <v>180</v>
      </c>
      <c r="AK13" s="1287">
        <v>2</v>
      </c>
      <c r="AL13" s="1287">
        <v>0</v>
      </c>
      <c r="AM13" s="1287">
        <v>0</v>
      </c>
      <c r="AN13" s="1287">
        <v>0</v>
      </c>
      <c r="AO13" s="1287">
        <v>1</v>
      </c>
      <c r="AP13" s="1287">
        <v>1</v>
      </c>
      <c r="AQ13" s="1287">
        <v>0</v>
      </c>
      <c r="AR13" s="1287">
        <v>0</v>
      </c>
      <c r="AS13" s="1287">
        <v>0</v>
      </c>
      <c r="AT13" s="1287">
        <v>2</v>
      </c>
      <c r="AU13" s="1287">
        <v>0</v>
      </c>
      <c r="AV13" s="1287">
        <v>1</v>
      </c>
      <c r="AW13" s="1287">
        <v>0</v>
      </c>
      <c r="AX13" s="1287">
        <v>1</v>
      </c>
      <c r="AY13" s="1287">
        <v>0</v>
      </c>
      <c r="AZ13" s="1287">
        <v>0</v>
      </c>
      <c r="BA13" s="1287">
        <v>6</v>
      </c>
      <c r="BB13" s="1287">
        <v>0</v>
      </c>
      <c r="BC13" s="1287">
        <v>0</v>
      </c>
      <c r="BD13" s="1289">
        <v>2020</v>
      </c>
      <c r="BE13" s="1290"/>
      <c r="BF13" s="1290"/>
      <c r="BG13" s="1290"/>
      <c r="BH13" s="1290"/>
      <c r="BI13" s="1290"/>
      <c r="BJ13" s="1290"/>
      <c r="BK13" s="1290"/>
      <c r="BL13" s="1290"/>
      <c r="BM13" s="1290"/>
      <c r="BN13" s="1290"/>
      <c r="BO13" s="1290"/>
      <c r="BP13" s="1290"/>
      <c r="BQ13" s="1290"/>
      <c r="BR13" s="1290"/>
      <c r="BS13" s="1290"/>
      <c r="BT13" s="1290"/>
      <c r="BU13" s="1290"/>
      <c r="BV13" s="1290"/>
      <c r="BW13" s="1290"/>
      <c r="BX13" s="1290"/>
      <c r="BY13" s="1290"/>
      <c r="BZ13" s="1290"/>
      <c r="CA13" s="1290"/>
      <c r="CB13" s="1290"/>
      <c r="CC13" s="1290"/>
      <c r="CD13" s="1290"/>
      <c r="CE13" s="1290"/>
      <c r="CF13" s="1290"/>
      <c r="CG13" s="1290"/>
      <c r="CH13" s="1290"/>
      <c r="CI13" s="1290"/>
      <c r="CJ13" s="1290"/>
      <c r="CK13" s="1290"/>
      <c r="CL13" s="1290"/>
      <c r="CM13" s="1290"/>
      <c r="CN13" s="1290"/>
      <c r="CO13" s="1290"/>
      <c r="CP13" s="1290"/>
      <c r="CQ13" s="1290"/>
      <c r="CR13" s="1290"/>
      <c r="CS13" s="1290"/>
      <c r="CT13" s="1290"/>
      <c r="CU13" s="1290"/>
      <c r="CV13" s="1290"/>
      <c r="CW13" s="1290"/>
      <c r="CX13" s="1290"/>
      <c r="CY13" s="1290"/>
      <c r="CZ13" s="1290"/>
      <c r="DA13" s="1290"/>
      <c r="DB13" s="1290"/>
      <c r="DC13" s="1290"/>
      <c r="DD13" s="1290"/>
      <c r="DE13" s="1290"/>
      <c r="DF13" s="1290"/>
      <c r="DG13" s="1290"/>
      <c r="DH13" s="1290"/>
      <c r="DI13" s="1290"/>
      <c r="DJ13" s="1290"/>
      <c r="DK13" s="1290"/>
      <c r="DL13" s="1290"/>
      <c r="DM13" s="1290"/>
      <c r="DN13" s="1290"/>
      <c r="DO13" s="1290"/>
      <c r="DP13" s="1290"/>
      <c r="DQ13" s="1290"/>
      <c r="DR13" s="1290"/>
      <c r="DS13" s="1290"/>
      <c r="DT13" s="1290"/>
      <c r="DU13" s="1290"/>
      <c r="DV13" s="1290"/>
      <c r="DW13" s="1290"/>
      <c r="DX13" s="1290"/>
      <c r="DY13" s="1290"/>
      <c r="DZ13" s="1290"/>
      <c r="EA13" s="1290"/>
      <c r="EB13" s="1290"/>
      <c r="EC13" s="1290"/>
      <c r="ED13" s="1290"/>
      <c r="EE13" s="1290"/>
      <c r="EF13" s="1290"/>
      <c r="EG13" s="1290"/>
      <c r="EH13" s="1290"/>
      <c r="EI13" s="1290"/>
      <c r="EJ13" s="1290"/>
      <c r="EK13" s="1290"/>
      <c r="EL13" s="1290"/>
      <c r="EM13" s="1290"/>
      <c r="EN13" s="1290"/>
      <c r="EO13" s="1290"/>
      <c r="EP13" s="1290"/>
      <c r="EQ13" s="1290"/>
      <c r="ER13" s="1290"/>
      <c r="ES13" s="1290"/>
      <c r="ET13" s="1290"/>
      <c r="EU13" s="1290"/>
      <c r="EV13" s="1290"/>
      <c r="EW13" s="1290"/>
      <c r="EX13" s="1290"/>
    </row>
    <row r="14" spans="1:154" s="395" customFormat="1" ht="2.25" customHeight="1">
      <c r="A14" s="476"/>
      <c r="B14" s="394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11"/>
      <c r="AF14" s="476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411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3"/>
      <c r="DF14" s="473"/>
      <c r="DG14" s="473"/>
      <c r="DH14" s="473"/>
      <c r="DI14" s="473"/>
      <c r="DJ14" s="473"/>
      <c r="DK14" s="473"/>
      <c r="DL14" s="473"/>
      <c r="DM14" s="473"/>
      <c r="DN14" s="473"/>
      <c r="DO14" s="473"/>
      <c r="DP14" s="473"/>
      <c r="DQ14" s="473"/>
      <c r="DR14" s="473"/>
      <c r="DS14" s="473"/>
      <c r="DT14" s="473"/>
      <c r="DU14" s="473"/>
      <c r="DV14" s="473"/>
      <c r="DW14" s="473"/>
      <c r="DX14" s="473"/>
      <c r="DY14" s="473"/>
      <c r="DZ14" s="473"/>
      <c r="EA14" s="473"/>
      <c r="EB14" s="473"/>
      <c r="EC14" s="473"/>
      <c r="ED14" s="473"/>
      <c r="EE14" s="473"/>
      <c r="EF14" s="473"/>
      <c r="EG14" s="473"/>
      <c r="EH14" s="473"/>
      <c r="EI14" s="473"/>
      <c r="EJ14" s="473"/>
      <c r="EK14" s="473"/>
      <c r="EL14" s="473"/>
      <c r="EM14" s="473"/>
      <c r="EN14" s="473"/>
      <c r="EO14" s="473"/>
      <c r="EP14" s="473"/>
      <c r="EQ14" s="473"/>
      <c r="ER14" s="473"/>
      <c r="ES14" s="473"/>
      <c r="ET14" s="473"/>
      <c r="EU14" s="473"/>
      <c r="EV14" s="473"/>
      <c r="EW14" s="473"/>
      <c r="EX14" s="473"/>
    </row>
    <row r="15" spans="1:154" s="395" customFormat="1" ht="2.25" customHeight="1" thickBot="1">
      <c r="A15" s="477"/>
      <c r="B15" s="39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12"/>
      <c r="AF15" s="477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6"/>
      <c r="BD15" s="412"/>
      <c r="BE15" s="473"/>
      <c r="BF15" s="473"/>
      <c r="BG15" s="473"/>
      <c r="BH15" s="473"/>
      <c r="BI15" s="473"/>
      <c r="BJ15" s="473"/>
      <c r="BK15" s="473"/>
      <c r="BL15" s="473"/>
      <c r="BM15" s="473"/>
      <c r="BN15" s="473"/>
      <c r="BO15" s="473"/>
      <c r="BP15" s="473"/>
      <c r="BQ15" s="473"/>
      <c r="BR15" s="473"/>
      <c r="BS15" s="473"/>
      <c r="BT15" s="473"/>
      <c r="BU15" s="473"/>
      <c r="BV15" s="473"/>
      <c r="BW15" s="473"/>
      <c r="BX15" s="473"/>
      <c r="BY15" s="473"/>
      <c r="BZ15" s="473"/>
      <c r="CA15" s="473"/>
      <c r="CB15" s="473"/>
      <c r="CC15" s="473"/>
      <c r="CD15" s="473"/>
      <c r="CE15" s="473"/>
      <c r="CF15" s="473"/>
      <c r="CG15" s="473"/>
      <c r="CH15" s="473"/>
      <c r="CI15" s="473"/>
      <c r="CJ15" s="473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473"/>
      <c r="DG15" s="473"/>
      <c r="DH15" s="473"/>
      <c r="DI15" s="473"/>
      <c r="DJ15" s="473"/>
      <c r="DK15" s="473"/>
      <c r="DL15" s="473"/>
      <c r="DM15" s="473"/>
      <c r="DN15" s="473"/>
      <c r="DO15" s="473"/>
      <c r="DP15" s="473"/>
      <c r="DQ15" s="473"/>
      <c r="DR15" s="473"/>
      <c r="DS15" s="473"/>
      <c r="DT15" s="473"/>
      <c r="DU15" s="473"/>
      <c r="DV15" s="473"/>
      <c r="DW15" s="473"/>
      <c r="DX15" s="473"/>
      <c r="DY15" s="473"/>
      <c r="DZ15" s="473"/>
      <c r="EA15" s="473"/>
      <c r="EB15" s="473"/>
      <c r="EC15" s="473"/>
      <c r="ED15" s="473"/>
      <c r="EE15" s="473"/>
      <c r="EF15" s="473"/>
      <c r="EG15" s="473"/>
      <c r="EH15" s="473"/>
      <c r="EI15" s="473"/>
      <c r="EJ15" s="473"/>
      <c r="EK15" s="473"/>
      <c r="EL15" s="473"/>
      <c r="EM15" s="473"/>
      <c r="EN15" s="473"/>
      <c r="EO15" s="473"/>
      <c r="EP15" s="473"/>
      <c r="EQ15" s="473"/>
      <c r="ER15" s="473"/>
      <c r="ES15" s="473"/>
      <c r="ET15" s="473"/>
      <c r="EU15" s="473"/>
      <c r="EV15" s="473"/>
      <c r="EW15" s="473"/>
      <c r="EX15" s="473"/>
    </row>
    <row r="16" spans="1:56" ht="12" customHeight="1">
      <c r="A16" s="80" t="s">
        <v>242</v>
      </c>
      <c r="B16" s="401"/>
      <c r="C16" s="402"/>
      <c r="D16" s="402"/>
      <c r="E16" s="402"/>
      <c r="F16" s="403"/>
      <c r="G16" s="403"/>
      <c r="H16" s="403"/>
      <c r="I16" s="397"/>
      <c r="J16" s="403"/>
      <c r="K16" s="403"/>
      <c r="M16" s="403"/>
      <c r="N16" s="403"/>
      <c r="O16" s="404"/>
      <c r="Q16" s="405" t="s">
        <v>243</v>
      </c>
      <c r="R16" s="402"/>
      <c r="S16" s="406"/>
      <c r="T16" s="406"/>
      <c r="U16" s="406"/>
      <c r="V16" s="407"/>
      <c r="W16" s="407"/>
      <c r="X16" s="406"/>
      <c r="Y16" s="406"/>
      <c r="AB16" s="406"/>
      <c r="AC16" s="406"/>
      <c r="AD16" s="406"/>
      <c r="AE16" s="406"/>
      <c r="AF16" s="80" t="s">
        <v>222</v>
      </c>
      <c r="AG16" s="80"/>
      <c r="AH16" s="400"/>
      <c r="AI16" s="408"/>
      <c r="AL16" s="409"/>
      <c r="AM16" s="409"/>
      <c r="AN16" s="406"/>
      <c r="AR16" s="405" t="s">
        <v>58</v>
      </c>
      <c r="AS16" s="406"/>
      <c r="AT16" s="407"/>
      <c r="AU16" s="393"/>
      <c r="AV16" s="406"/>
      <c r="AW16" s="406"/>
      <c r="AX16" s="406"/>
      <c r="AY16" s="400"/>
      <c r="AZ16" s="400"/>
      <c r="BA16" s="408"/>
      <c r="BD16" s="406"/>
    </row>
    <row r="17" spans="1:56" s="80" customFormat="1" ht="15.75" customHeight="1">
      <c r="A17" s="82"/>
      <c r="B17" s="397"/>
      <c r="C17" s="397"/>
      <c r="D17" s="397"/>
      <c r="E17" s="397"/>
      <c r="F17" s="398"/>
      <c r="G17" s="398"/>
      <c r="H17" s="398"/>
      <c r="I17" s="398"/>
      <c r="J17" s="398"/>
      <c r="K17" s="398"/>
      <c r="L17" s="398"/>
      <c r="M17" s="398"/>
      <c r="N17" s="398"/>
      <c r="O17" s="399"/>
      <c r="P17" s="399"/>
      <c r="Q17" s="397"/>
      <c r="R17" s="397"/>
      <c r="S17" s="82"/>
      <c r="T17" s="82"/>
      <c r="U17" s="82"/>
      <c r="V17" s="82"/>
      <c r="W17" s="82"/>
      <c r="X17" s="83"/>
      <c r="Y17" s="81"/>
      <c r="Z17" s="82"/>
      <c r="AA17" s="81"/>
      <c r="AB17" s="81"/>
      <c r="AC17" s="81"/>
      <c r="AD17" s="81"/>
      <c r="AE17" s="83"/>
      <c r="AF17" s="82"/>
      <c r="AG17" s="400"/>
      <c r="AH17" s="81"/>
      <c r="AL17" s="84"/>
      <c r="AM17" s="84"/>
      <c r="AN17" s="82"/>
      <c r="AO17" s="82"/>
      <c r="AP17" s="82"/>
      <c r="AQ17" s="82"/>
      <c r="AR17" s="82"/>
      <c r="AS17" s="82"/>
      <c r="AT17" s="82"/>
      <c r="AU17" s="405"/>
      <c r="AV17" s="81"/>
      <c r="AW17" s="81"/>
      <c r="AX17" s="81"/>
      <c r="AY17" s="400"/>
      <c r="AZ17" s="81"/>
      <c r="BD17" s="83"/>
    </row>
    <row r="18" spans="1:56" s="80" customFormat="1" ht="15.75">
      <c r="A18" s="82"/>
      <c r="B18" s="397"/>
      <c r="C18" s="397"/>
      <c r="D18" s="397"/>
      <c r="E18" s="397"/>
      <c r="F18" s="398"/>
      <c r="G18" s="398"/>
      <c r="H18" s="398"/>
      <c r="I18" s="398"/>
      <c r="J18" s="398"/>
      <c r="K18" s="398"/>
      <c r="L18" s="398"/>
      <c r="M18" s="398"/>
      <c r="N18" s="398"/>
      <c r="O18" s="399"/>
      <c r="P18" s="399"/>
      <c r="Q18" s="397"/>
      <c r="R18" s="397"/>
      <c r="S18" s="82"/>
      <c r="T18" s="82"/>
      <c r="U18" s="82"/>
      <c r="V18" s="82"/>
      <c r="W18" s="82"/>
      <c r="X18" s="83"/>
      <c r="Y18" s="81"/>
      <c r="Z18" s="82"/>
      <c r="AA18" s="81"/>
      <c r="AB18" s="81"/>
      <c r="AC18" s="81"/>
      <c r="AD18" s="81"/>
      <c r="AE18" s="83"/>
      <c r="AF18" s="82"/>
      <c r="AG18" s="400"/>
      <c r="AH18" s="81"/>
      <c r="AL18" s="84"/>
      <c r="AM18" s="84"/>
      <c r="AN18" s="82"/>
      <c r="AO18" s="82"/>
      <c r="AP18" s="82"/>
      <c r="AQ18" s="82"/>
      <c r="AR18" s="82"/>
      <c r="AS18" s="82"/>
      <c r="AT18" s="82"/>
      <c r="AU18" s="81"/>
      <c r="AV18" s="81"/>
      <c r="AW18" s="81"/>
      <c r="AX18" s="81"/>
      <c r="AY18" s="400"/>
      <c r="AZ18" s="81"/>
      <c r="BD18" s="83"/>
    </row>
    <row r="19" spans="1:56" s="80" customFormat="1" ht="15.75">
      <c r="A19" s="82"/>
      <c r="B19" s="397"/>
      <c r="C19" s="397"/>
      <c r="D19" s="397"/>
      <c r="E19" s="397"/>
      <c r="F19" s="398"/>
      <c r="G19" s="398"/>
      <c r="H19" s="398"/>
      <c r="I19" s="398"/>
      <c r="J19" s="398"/>
      <c r="K19" s="398"/>
      <c r="L19" s="398"/>
      <c r="M19" s="398"/>
      <c r="N19" s="398"/>
      <c r="O19" s="399"/>
      <c r="P19" s="399"/>
      <c r="Q19" s="397"/>
      <c r="R19" s="397"/>
      <c r="S19" s="82"/>
      <c r="T19" s="82"/>
      <c r="U19" s="82"/>
      <c r="V19" s="82"/>
      <c r="W19" s="82"/>
      <c r="X19" s="83"/>
      <c r="Y19" s="81"/>
      <c r="Z19" s="82"/>
      <c r="AA19" s="81"/>
      <c r="AB19" s="81"/>
      <c r="AC19" s="81"/>
      <c r="AD19" s="81"/>
      <c r="AE19" s="83"/>
      <c r="AF19" s="82"/>
      <c r="AG19" s="400"/>
      <c r="AH19" s="81"/>
      <c r="AL19" s="84"/>
      <c r="AM19" s="84"/>
      <c r="AN19" s="82"/>
      <c r="AO19" s="82"/>
      <c r="AP19" s="82"/>
      <c r="AQ19" s="82"/>
      <c r="AR19" s="82"/>
      <c r="AS19" s="82"/>
      <c r="AT19" s="82"/>
      <c r="AU19" s="81"/>
      <c r="AV19" s="81"/>
      <c r="AW19" s="81"/>
      <c r="AX19" s="81"/>
      <c r="AY19" s="400"/>
      <c r="AZ19" s="81"/>
      <c r="BD19" s="83"/>
    </row>
    <row r="20" spans="1:56" s="80" customFormat="1" ht="15.75">
      <c r="A20" s="82"/>
      <c r="B20" s="397"/>
      <c r="C20" s="397"/>
      <c r="D20" s="397"/>
      <c r="E20" s="397"/>
      <c r="F20" s="398"/>
      <c r="G20" s="398"/>
      <c r="H20" s="398"/>
      <c r="I20" s="398"/>
      <c r="J20" s="398"/>
      <c r="K20" s="398"/>
      <c r="L20" s="398"/>
      <c r="M20" s="398"/>
      <c r="N20" s="398"/>
      <c r="O20" s="399"/>
      <c r="P20" s="399"/>
      <c r="Q20" s="397"/>
      <c r="R20" s="397"/>
      <c r="S20" s="82"/>
      <c r="T20" s="82"/>
      <c r="U20" s="82"/>
      <c r="V20" s="82"/>
      <c r="W20" s="82"/>
      <c r="X20" s="83"/>
      <c r="Y20" s="81"/>
      <c r="Z20" s="82"/>
      <c r="AA20" s="81"/>
      <c r="AB20" s="81"/>
      <c r="AC20" s="81"/>
      <c r="AD20" s="81"/>
      <c r="AE20" s="83"/>
      <c r="AF20" s="82"/>
      <c r="AG20" s="400"/>
      <c r="AH20" s="81"/>
      <c r="AL20" s="84"/>
      <c r="AM20" s="84"/>
      <c r="AN20" s="82"/>
      <c r="AO20" s="82"/>
      <c r="AP20" s="82"/>
      <c r="AQ20" s="82"/>
      <c r="AR20" s="82"/>
      <c r="AS20" s="82"/>
      <c r="AT20" s="82"/>
      <c r="AU20" s="81"/>
      <c r="AV20" s="81"/>
      <c r="AW20" s="81"/>
      <c r="AX20" s="81"/>
      <c r="AY20" s="400"/>
      <c r="AZ20" s="81"/>
      <c r="BD20" s="83"/>
    </row>
    <row r="21" spans="1:56" s="80" customFormat="1" ht="15.75">
      <c r="A21" s="82"/>
      <c r="B21" s="397"/>
      <c r="C21" s="397"/>
      <c r="D21" s="397"/>
      <c r="E21" s="397"/>
      <c r="F21" s="398"/>
      <c r="G21" s="398"/>
      <c r="H21" s="398"/>
      <c r="I21" s="398"/>
      <c r="J21" s="398"/>
      <c r="K21" s="398"/>
      <c r="L21" s="398"/>
      <c r="M21" s="398"/>
      <c r="N21" s="398"/>
      <c r="O21" s="399"/>
      <c r="P21" s="399"/>
      <c r="Q21" s="397"/>
      <c r="R21" s="397"/>
      <c r="S21" s="82"/>
      <c r="T21" s="82"/>
      <c r="U21" s="82"/>
      <c r="V21" s="82"/>
      <c r="W21" s="82"/>
      <c r="X21" s="83"/>
      <c r="Y21" s="81"/>
      <c r="Z21" s="82"/>
      <c r="AA21" s="81"/>
      <c r="AB21" s="81"/>
      <c r="AC21" s="81"/>
      <c r="AD21" s="81"/>
      <c r="AE21" s="83"/>
      <c r="AF21" s="82"/>
      <c r="AG21" s="400"/>
      <c r="AH21" s="81"/>
      <c r="AL21" s="84"/>
      <c r="AM21" s="84"/>
      <c r="AN21" s="82"/>
      <c r="AO21" s="82"/>
      <c r="AP21" s="82"/>
      <c r="AQ21" s="82"/>
      <c r="AR21" s="82"/>
      <c r="AS21" s="82"/>
      <c r="AT21" s="82"/>
      <c r="AU21" s="81"/>
      <c r="AV21" s="81"/>
      <c r="AW21" s="81"/>
      <c r="AX21" s="81"/>
      <c r="AY21" s="400"/>
      <c r="AZ21" s="81"/>
      <c r="BD21" s="83"/>
    </row>
    <row r="22" spans="1:56" s="80" customFormat="1" ht="15.75">
      <c r="A22" s="82"/>
      <c r="B22" s="397"/>
      <c r="C22" s="397"/>
      <c r="D22" s="397"/>
      <c r="E22" s="397"/>
      <c r="F22" s="398"/>
      <c r="G22" s="398"/>
      <c r="H22" s="398"/>
      <c r="I22" s="398"/>
      <c r="J22" s="398"/>
      <c r="K22" s="398"/>
      <c r="L22" s="398"/>
      <c r="M22" s="398"/>
      <c r="N22" s="398"/>
      <c r="O22" s="399"/>
      <c r="P22" s="399"/>
      <c r="Q22" s="397"/>
      <c r="R22" s="397"/>
      <c r="S22" s="82"/>
      <c r="T22" s="82"/>
      <c r="U22" s="82"/>
      <c r="V22" s="82"/>
      <c r="W22" s="82"/>
      <c r="X22" s="83"/>
      <c r="Y22" s="81"/>
      <c r="Z22" s="82"/>
      <c r="AA22" s="81"/>
      <c r="AB22" s="81"/>
      <c r="AC22" s="81"/>
      <c r="AD22" s="81"/>
      <c r="AE22" s="83"/>
      <c r="AF22" s="82"/>
      <c r="AG22" s="400"/>
      <c r="AH22" s="81"/>
      <c r="AL22" s="84"/>
      <c r="AM22" s="84"/>
      <c r="AN22" s="82"/>
      <c r="AO22" s="82"/>
      <c r="AP22" s="82"/>
      <c r="AQ22" s="82"/>
      <c r="AR22" s="82"/>
      <c r="AS22" s="82"/>
      <c r="AT22" s="82"/>
      <c r="AU22" s="81"/>
      <c r="AV22" s="81"/>
      <c r="AW22" s="81"/>
      <c r="AX22" s="81"/>
      <c r="AY22" s="81"/>
      <c r="AZ22" s="81"/>
      <c r="BD22" s="83"/>
    </row>
    <row r="23" spans="1:56" s="80" customFormat="1" ht="15.75">
      <c r="A23" s="82"/>
      <c r="B23" s="397"/>
      <c r="C23" s="397"/>
      <c r="D23" s="397"/>
      <c r="E23" s="397"/>
      <c r="F23" s="398"/>
      <c r="G23" s="398"/>
      <c r="H23" s="398"/>
      <c r="I23" s="398"/>
      <c r="J23" s="398"/>
      <c r="K23" s="398"/>
      <c r="L23" s="398"/>
      <c r="M23" s="398"/>
      <c r="N23" s="398"/>
      <c r="O23" s="399"/>
      <c r="P23" s="399"/>
      <c r="Q23" s="397"/>
      <c r="R23" s="397"/>
      <c r="S23" s="82"/>
      <c r="T23" s="82"/>
      <c r="U23" s="82"/>
      <c r="V23" s="82"/>
      <c r="W23" s="82"/>
      <c r="X23" s="83"/>
      <c r="Y23" s="81"/>
      <c r="Z23" s="82"/>
      <c r="AA23" s="81"/>
      <c r="AB23" s="81"/>
      <c r="AC23" s="81"/>
      <c r="AD23" s="81"/>
      <c r="AE23" s="83"/>
      <c r="AF23" s="82"/>
      <c r="AG23" s="400"/>
      <c r="AH23" s="81"/>
      <c r="AL23" s="84"/>
      <c r="AM23" s="84"/>
      <c r="AN23" s="82"/>
      <c r="AO23" s="82"/>
      <c r="AP23" s="82"/>
      <c r="AQ23" s="82"/>
      <c r="AR23" s="82"/>
      <c r="AS23" s="82"/>
      <c r="AT23" s="82"/>
      <c r="AU23" s="81"/>
      <c r="AV23" s="81"/>
      <c r="AW23" s="81"/>
      <c r="AX23" s="81"/>
      <c r="AY23" s="81"/>
      <c r="AZ23" s="81"/>
      <c r="BD23" s="83"/>
    </row>
    <row r="24" spans="1:56" s="80" customFormat="1" ht="15.75">
      <c r="A24" s="82"/>
      <c r="B24" s="397"/>
      <c r="C24" s="397"/>
      <c r="D24" s="397"/>
      <c r="E24" s="397"/>
      <c r="F24" s="398"/>
      <c r="G24" s="398"/>
      <c r="H24" s="398"/>
      <c r="I24" s="398"/>
      <c r="J24" s="398"/>
      <c r="K24" s="398"/>
      <c r="L24" s="398"/>
      <c r="M24" s="398"/>
      <c r="N24" s="398"/>
      <c r="O24" s="399"/>
      <c r="P24" s="399"/>
      <c r="Q24" s="397"/>
      <c r="R24" s="397"/>
      <c r="S24" s="82"/>
      <c r="T24" s="82"/>
      <c r="U24" s="82"/>
      <c r="V24" s="82"/>
      <c r="W24" s="82"/>
      <c r="X24" s="83"/>
      <c r="Y24" s="81"/>
      <c r="Z24" s="82"/>
      <c r="AA24" s="81"/>
      <c r="AB24" s="81"/>
      <c r="AC24" s="81"/>
      <c r="AD24" s="81"/>
      <c r="AE24" s="83"/>
      <c r="AF24" s="82"/>
      <c r="AG24" s="81"/>
      <c r="AH24" s="81"/>
      <c r="AL24" s="84"/>
      <c r="AM24" s="84"/>
      <c r="AN24" s="82"/>
      <c r="AO24" s="82"/>
      <c r="AP24" s="82"/>
      <c r="AQ24" s="82"/>
      <c r="AR24" s="82"/>
      <c r="AS24" s="82"/>
      <c r="AT24" s="82"/>
      <c r="AU24" s="81"/>
      <c r="AV24" s="81"/>
      <c r="AW24" s="81"/>
      <c r="AX24" s="81"/>
      <c r="AY24" s="81"/>
      <c r="AZ24" s="81"/>
      <c r="BD24" s="83"/>
    </row>
    <row r="25" spans="1:56" s="80" customFormat="1" ht="15.75">
      <c r="A25" s="82"/>
      <c r="B25" s="397"/>
      <c r="C25" s="397"/>
      <c r="D25" s="397"/>
      <c r="E25" s="397"/>
      <c r="F25" s="398"/>
      <c r="G25" s="398"/>
      <c r="H25" s="398"/>
      <c r="I25" s="398"/>
      <c r="J25" s="398"/>
      <c r="K25" s="398"/>
      <c r="L25" s="398"/>
      <c r="M25" s="398"/>
      <c r="N25" s="398"/>
      <c r="O25" s="399"/>
      <c r="P25" s="399"/>
      <c r="Q25" s="397"/>
      <c r="R25" s="397"/>
      <c r="S25" s="82"/>
      <c r="T25" s="82"/>
      <c r="U25" s="82"/>
      <c r="V25" s="82"/>
      <c r="W25" s="82"/>
      <c r="X25" s="83"/>
      <c r="Y25" s="81"/>
      <c r="Z25" s="82"/>
      <c r="AA25" s="81"/>
      <c r="AB25" s="81"/>
      <c r="AC25" s="81"/>
      <c r="AD25" s="81"/>
      <c r="AE25" s="83"/>
      <c r="AF25" s="82"/>
      <c r="AG25" s="81"/>
      <c r="AH25" s="81"/>
      <c r="AL25" s="84"/>
      <c r="AM25" s="84"/>
      <c r="AN25" s="82"/>
      <c r="AO25" s="82"/>
      <c r="AP25" s="82"/>
      <c r="AQ25" s="82"/>
      <c r="AR25" s="82"/>
      <c r="AS25" s="82"/>
      <c r="AT25" s="82"/>
      <c r="AU25" s="81"/>
      <c r="AV25" s="81"/>
      <c r="AW25" s="81"/>
      <c r="AX25" s="81"/>
      <c r="AY25" s="81"/>
      <c r="AZ25" s="81"/>
      <c r="BD25" s="83"/>
    </row>
    <row r="26" spans="1:56" s="80" customFormat="1" ht="15.75">
      <c r="A26" s="82"/>
      <c r="B26" s="397"/>
      <c r="C26" s="397"/>
      <c r="D26" s="397"/>
      <c r="E26" s="397"/>
      <c r="F26" s="397"/>
      <c r="G26" s="397"/>
      <c r="H26" s="397"/>
      <c r="I26" s="398"/>
      <c r="J26" s="398"/>
      <c r="K26" s="398"/>
      <c r="L26" s="398"/>
      <c r="M26" s="398"/>
      <c r="N26" s="398"/>
      <c r="O26" s="399"/>
      <c r="P26" s="399"/>
      <c r="Q26" s="397"/>
      <c r="R26" s="397"/>
      <c r="S26" s="82"/>
      <c r="T26" s="82"/>
      <c r="U26" s="82"/>
      <c r="V26" s="82"/>
      <c r="W26" s="82"/>
      <c r="X26" s="83"/>
      <c r="Y26" s="81"/>
      <c r="Z26" s="82"/>
      <c r="AA26" s="81"/>
      <c r="AB26" s="81"/>
      <c r="AC26" s="81"/>
      <c r="AD26" s="81"/>
      <c r="AE26" s="83"/>
      <c r="AF26" s="82"/>
      <c r="AG26" s="81"/>
      <c r="AH26" s="81"/>
      <c r="AL26" s="84"/>
      <c r="AM26" s="84"/>
      <c r="AN26" s="82"/>
      <c r="AO26" s="82"/>
      <c r="AP26" s="82"/>
      <c r="AQ26" s="82"/>
      <c r="AR26" s="82"/>
      <c r="AS26" s="82"/>
      <c r="AT26" s="82"/>
      <c r="AU26" s="81"/>
      <c r="AV26" s="81"/>
      <c r="AW26" s="81"/>
      <c r="AX26" s="81"/>
      <c r="AY26" s="81"/>
      <c r="AZ26" s="81"/>
      <c r="BD26" s="83"/>
    </row>
    <row r="27" spans="1:56" s="80" customFormat="1" ht="15.75">
      <c r="A27" s="82"/>
      <c r="B27" s="397"/>
      <c r="C27" s="397"/>
      <c r="D27" s="397"/>
      <c r="E27" s="397"/>
      <c r="F27" s="397"/>
      <c r="G27" s="397"/>
      <c r="H27" s="397"/>
      <c r="I27" s="398"/>
      <c r="J27" s="398"/>
      <c r="K27" s="398"/>
      <c r="L27" s="398"/>
      <c r="M27" s="398"/>
      <c r="N27" s="398"/>
      <c r="O27" s="399"/>
      <c r="P27" s="399"/>
      <c r="Q27" s="397"/>
      <c r="R27" s="397"/>
      <c r="S27" s="82"/>
      <c r="T27" s="82"/>
      <c r="U27" s="82"/>
      <c r="V27" s="82"/>
      <c r="W27" s="82"/>
      <c r="X27" s="83"/>
      <c r="Y27" s="81"/>
      <c r="Z27" s="82"/>
      <c r="AA27" s="81"/>
      <c r="AB27" s="81"/>
      <c r="AC27" s="81"/>
      <c r="AD27" s="81"/>
      <c r="AE27" s="83"/>
      <c r="AF27" s="82"/>
      <c r="AG27" s="81"/>
      <c r="AH27" s="81"/>
      <c r="AL27" s="84"/>
      <c r="AM27" s="84"/>
      <c r="AN27" s="82"/>
      <c r="AO27" s="82"/>
      <c r="AP27" s="82"/>
      <c r="AQ27" s="82"/>
      <c r="AR27" s="82"/>
      <c r="AS27" s="82"/>
      <c r="AT27" s="82"/>
      <c r="AU27" s="81"/>
      <c r="AV27" s="81"/>
      <c r="AW27" s="81"/>
      <c r="AX27" s="81"/>
      <c r="AY27" s="81"/>
      <c r="AZ27" s="81"/>
      <c r="BD27" s="83"/>
    </row>
    <row r="28" spans="1:56" s="80" customFormat="1" ht="15.75">
      <c r="A28" s="82"/>
      <c r="B28" s="397"/>
      <c r="C28" s="397"/>
      <c r="D28" s="397"/>
      <c r="E28" s="397"/>
      <c r="F28" s="397"/>
      <c r="G28" s="397"/>
      <c r="H28" s="397"/>
      <c r="I28" s="398"/>
      <c r="J28" s="398"/>
      <c r="K28" s="398"/>
      <c r="L28" s="398"/>
      <c r="M28" s="398"/>
      <c r="N28" s="398"/>
      <c r="O28" s="399"/>
      <c r="P28" s="399"/>
      <c r="Q28" s="397"/>
      <c r="R28" s="397"/>
      <c r="S28" s="82"/>
      <c r="T28" s="82"/>
      <c r="U28" s="82"/>
      <c r="V28" s="82"/>
      <c r="W28" s="82"/>
      <c r="X28" s="83"/>
      <c r="Y28" s="81"/>
      <c r="Z28" s="82"/>
      <c r="AA28" s="81"/>
      <c r="AB28" s="81"/>
      <c r="AC28" s="81"/>
      <c r="AD28" s="81"/>
      <c r="AE28" s="83"/>
      <c r="AF28" s="82"/>
      <c r="AG28" s="81"/>
      <c r="AH28" s="81"/>
      <c r="AL28" s="84"/>
      <c r="AM28" s="84"/>
      <c r="AN28" s="82"/>
      <c r="AO28" s="82"/>
      <c r="AP28" s="82"/>
      <c r="AQ28" s="82"/>
      <c r="AR28" s="82"/>
      <c r="AS28" s="82"/>
      <c r="AT28" s="82"/>
      <c r="AU28" s="81"/>
      <c r="AV28" s="81"/>
      <c r="AW28" s="81"/>
      <c r="AX28" s="81"/>
      <c r="AY28" s="81"/>
      <c r="AZ28" s="81"/>
      <c r="BD28" s="83"/>
    </row>
    <row r="29" spans="1:56" s="80" customFormat="1" ht="15.75">
      <c r="A29" s="82"/>
      <c r="B29" s="397"/>
      <c r="C29" s="397"/>
      <c r="D29" s="397"/>
      <c r="E29" s="397"/>
      <c r="F29" s="397"/>
      <c r="G29" s="397"/>
      <c r="H29" s="397"/>
      <c r="I29" s="398"/>
      <c r="J29" s="398"/>
      <c r="K29" s="398"/>
      <c r="L29" s="398"/>
      <c r="M29" s="398"/>
      <c r="N29" s="398"/>
      <c r="O29" s="399"/>
      <c r="P29" s="399"/>
      <c r="Q29" s="397"/>
      <c r="R29" s="397"/>
      <c r="S29" s="82"/>
      <c r="T29" s="82"/>
      <c r="U29" s="82"/>
      <c r="V29" s="82"/>
      <c r="W29" s="82"/>
      <c r="X29" s="83"/>
      <c r="Y29" s="81"/>
      <c r="Z29" s="82"/>
      <c r="AA29" s="81"/>
      <c r="AB29" s="81"/>
      <c r="AC29" s="81"/>
      <c r="AD29" s="81"/>
      <c r="AE29" s="83"/>
      <c r="AF29" s="82"/>
      <c r="AG29" s="81"/>
      <c r="AH29" s="81"/>
      <c r="AL29" s="84"/>
      <c r="AM29" s="84"/>
      <c r="AN29" s="82"/>
      <c r="AO29" s="82"/>
      <c r="AP29" s="82"/>
      <c r="AQ29" s="82"/>
      <c r="AR29" s="82"/>
      <c r="AS29" s="82"/>
      <c r="AT29" s="82"/>
      <c r="AU29" s="81"/>
      <c r="AV29" s="81"/>
      <c r="AW29" s="81"/>
      <c r="AX29" s="81"/>
      <c r="AY29" s="81"/>
      <c r="AZ29" s="81"/>
      <c r="BD29" s="83"/>
    </row>
    <row r="30" spans="1:56" s="80" customFormat="1" ht="15.75">
      <c r="A30" s="82"/>
      <c r="B30" s="397"/>
      <c r="C30" s="397"/>
      <c r="D30" s="397"/>
      <c r="E30" s="397"/>
      <c r="F30" s="397"/>
      <c r="G30" s="397"/>
      <c r="H30" s="397"/>
      <c r="I30" s="398"/>
      <c r="J30" s="398"/>
      <c r="K30" s="398"/>
      <c r="L30" s="398"/>
      <c r="M30" s="398"/>
      <c r="N30" s="398"/>
      <c r="O30" s="399"/>
      <c r="P30" s="399"/>
      <c r="Q30" s="397"/>
      <c r="R30" s="397"/>
      <c r="S30" s="82"/>
      <c r="T30" s="82"/>
      <c r="U30" s="82"/>
      <c r="V30" s="82"/>
      <c r="W30" s="82"/>
      <c r="X30" s="83"/>
      <c r="Y30" s="81"/>
      <c r="Z30" s="82"/>
      <c r="AA30" s="81"/>
      <c r="AB30" s="81"/>
      <c r="AC30" s="81"/>
      <c r="AD30" s="81"/>
      <c r="AE30" s="83"/>
      <c r="AF30" s="82"/>
      <c r="AG30" s="81"/>
      <c r="AH30" s="81"/>
      <c r="AL30" s="84"/>
      <c r="AM30" s="84"/>
      <c r="AN30" s="82"/>
      <c r="AO30" s="82"/>
      <c r="AP30" s="82"/>
      <c r="AQ30" s="82"/>
      <c r="AR30" s="82"/>
      <c r="AS30" s="82"/>
      <c r="AT30" s="82"/>
      <c r="AU30" s="81"/>
      <c r="AV30" s="81"/>
      <c r="AW30" s="81"/>
      <c r="AX30" s="81"/>
      <c r="AY30" s="81"/>
      <c r="AZ30" s="81"/>
      <c r="BD30" s="83"/>
    </row>
    <row r="31" spans="2:154" s="82" customFormat="1" ht="15.75">
      <c r="B31" s="397"/>
      <c r="C31" s="397"/>
      <c r="D31" s="397"/>
      <c r="E31" s="397"/>
      <c r="F31" s="397"/>
      <c r="G31" s="397"/>
      <c r="H31" s="397"/>
      <c r="I31" s="398"/>
      <c r="J31" s="398"/>
      <c r="K31" s="398"/>
      <c r="L31" s="398"/>
      <c r="M31" s="398"/>
      <c r="N31" s="398"/>
      <c r="O31" s="399"/>
      <c r="P31" s="399"/>
      <c r="Q31" s="397"/>
      <c r="R31" s="397"/>
      <c r="X31" s="83"/>
      <c r="Y31" s="81"/>
      <c r="AA31" s="81"/>
      <c r="AB31" s="81"/>
      <c r="AC31" s="81"/>
      <c r="AD31" s="81"/>
      <c r="AE31" s="83"/>
      <c r="AG31" s="81"/>
      <c r="AH31" s="81"/>
      <c r="AI31" s="80"/>
      <c r="AJ31" s="80"/>
      <c r="AK31" s="80"/>
      <c r="AL31" s="84"/>
      <c r="AM31" s="84"/>
      <c r="AU31" s="81"/>
      <c r="AV31" s="81"/>
      <c r="AW31" s="81"/>
      <c r="AX31" s="81"/>
      <c r="AY31" s="81"/>
      <c r="AZ31" s="81"/>
      <c r="BA31" s="80"/>
      <c r="BB31" s="80"/>
      <c r="BC31" s="80"/>
      <c r="BD31" s="83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</row>
    <row r="32" spans="2:154" s="82" customFormat="1" ht="15.75">
      <c r="B32" s="397"/>
      <c r="C32" s="397"/>
      <c r="D32" s="397"/>
      <c r="E32" s="397"/>
      <c r="F32" s="397"/>
      <c r="G32" s="397"/>
      <c r="H32" s="397"/>
      <c r="I32" s="398"/>
      <c r="J32" s="398"/>
      <c r="K32" s="398"/>
      <c r="L32" s="398"/>
      <c r="M32" s="398"/>
      <c r="N32" s="398"/>
      <c r="O32" s="399"/>
      <c r="P32" s="399"/>
      <c r="Q32" s="397"/>
      <c r="R32" s="397"/>
      <c r="X32" s="83"/>
      <c r="Y32" s="81"/>
      <c r="AA32" s="81"/>
      <c r="AB32" s="81"/>
      <c r="AC32" s="81"/>
      <c r="AD32" s="81"/>
      <c r="AE32" s="83"/>
      <c r="AG32" s="81"/>
      <c r="AH32" s="81"/>
      <c r="AI32" s="80"/>
      <c r="AJ32" s="80"/>
      <c r="AK32" s="80"/>
      <c r="AL32" s="84"/>
      <c r="AM32" s="84"/>
      <c r="AU32" s="81"/>
      <c r="AV32" s="81"/>
      <c r="AW32" s="81"/>
      <c r="AX32" s="81"/>
      <c r="AY32" s="81"/>
      <c r="AZ32" s="81"/>
      <c r="BA32" s="80"/>
      <c r="BB32" s="80"/>
      <c r="BC32" s="80"/>
      <c r="BD32" s="83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</row>
    <row r="33" spans="2:154" s="82" customFormat="1" ht="15.75">
      <c r="B33" s="397"/>
      <c r="C33" s="397"/>
      <c r="D33" s="397"/>
      <c r="E33" s="397"/>
      <c r="F33" s="397"/>
      <c r="G33" s="397"/>
      <c r="H33" s="397"/>
      <c r="I33" s="398"/>
      <c r="J33" s="398"/>
      <c r="K33" s="398"/>
      <c r="L33" s="398"/>
      <c r="M33" s="398"/>
      <c r="N33" s="398"/>
      <c r="O33" s="399"/>
      <c r="P33" s="399"/>
      <c r="Q33" s="397"/>
      <c r="R33" s="397"/>
      <c r="X33" s="83"/>
      <c r="Y33" s="81"/>
      <c r="AA33" s="81"/>
      <c r="AB33" s="81"/>
      <c r="AC33" s="81"/>
      <c r="AD33" s="81"/>
      <c r="AE33" s="83"/>
      <c r="AG33" s="81"/>
      <c r="AH33" s="81"/>
      <c r="AI33" s="80"/>
      <c r="AJ33" s="80"/>
      <c r="AK33" s="80"/>
      <c r="AL33" s="84"/>
      <c r="AM33" s="84"/>
      <c r="AU33" s="81"/>
      <c r="AV33" s="81"/>
      <c r="AW33" s="81"/>
      <c r="AX33" s="81"/>
      <c r="AY33" s="81"/>
      <c r="AZ33" s="81"/>
      <c r="BA33" s="80"/>
      <c r="BB33" s="80"/>
      <c r="BC33" s="80"/>
      <c r="BD33" s="83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</row>
    <row r="34" spans="2:154" s="82" customFormat="1" ht="15.75"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9"/>
      <c r="P34" s="399"/>
      <c r="Q34" s="397"/>
      <c r="R34" s="397"/>
      <c r="X34" s="83"/>
      <c r="Y34" s="81"/>
      <c r="AA34" s="81"/>
      <c r="AB34" s="81"/>
      <c r="AC34" s="81"/>
      <c r="AD34" s="81"/>
      <c r="AE34" s="83"/>
      <c r="AG34" s="81"/>
      <c r="AH34" s="81"/>
      <c r="AI34" s="80"/>
      <c r="AJ34" s="80"/>
      <c r="AK34" s="80"/>
      <c r="AL34" s="84"/>
      <c r="AM34" s="84"/>
      <c r="AU34" s="81"/>
      <c r="AV34" s="81"/>
      <c r="AW34" s="81"/>
      <c r="AX34" s="81"/>
      <c r="AY34" s="81"/>
      <c r="AZ34" s="81"/>
      <c r="BA34" s="80"/>
      <c r="BB34" s="80"/>
      <c r="BC34" s="80"/>
      <c r="BD34" s="83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</row>
    <row r="35" spans="2:154" s="82" customFormat="1" ht="15.75"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9"/>
      <c r="P35" s="399"/>
      <c r="Q35" s="397"/>
      <c r="R35" s="397"/>
      <c r="X35" s="83"/>
      <c r="Y35" s="81"/>
      <c r="AA35" s="81"/>
      <c r="AB35" s="81"/>
      <c r="AC35" s="81"/>
      <c r="AD35" s="81"/>
      <c r="AE35" s="83"/>
      <c r="AG35" s="81"/>
      <c r="AH35" s="81"/>
      <c r="AI35" s="80"/>
      <c r="AJ35" s="80"/>
      <c r="AK35" s="80"/>
      <c r="AL35" s="84"/>
      <c r="AM35" s="84"/>
      <c r="AU35" s="81"/>
      <c r="AV35" s="81"/>
      <c r="AW35" s="81"/>
      <c r="AX35" s="81"/>
      <c r="AY35" s="81"/>
      <c r="AZ35" s="81"/>
      <c r="BA35" s="80"/>
      <c r="BB35" s="80"/>
      <c r="BC35" s="80"/>
      <c r="BD35" s="83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</row>
    <row r="36" spans="2:154" s="82" customFormat="1" ht="15.75"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9"/>
      <c r="P36" s="399"/>
      <c r="Q36" s="397"/>
      <c r="R36" s="397"/>
      <c r="X36" s="83"/>
      <c r="Y36" s="81"/>
      <c r="AA36" s="81"/>
      <c r="AB36" s="81"/>
      <c r="AC36" s="81"/>
      <c r="AD36" s="81"/>
      <c r="AE36" s="83"/>
      <c r="AG36" s="81"/>
      <c r="AH36" s="81"/>
      <c r="AI36" s="80"/>
      <c r="AJ36" s="80"/>
      <c r="AK36" s="80"/>
      <c r="AL36" s="84"/>
      <c r="AM36" s="84"/>
      <c r="AU36" s="81"/>
      <c r="AV36" s="81"/>
      <c r="AW36" s="81"/>
      <c r="AX36" s="81"/>
      <c r="AY36" s="81"/>
      <c r="AZ36" s="81"/>
      <c r="BA36" s="80"/>
      <c r="BB36" s="80"/>
      <c r="BC36" s="80"/>
      <c r="BD36" s="83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</row>
    <row r="37" spans="2:154" s="82" customFormat="1" ht="15.75"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9"/>
      <c r="P37" s="399"/>
      <c r="Q37" s="397"/>
      <c r="R37" s="397"/>
      <c r="X37" s="83"/>
      <c r="Y37" s="81"/>
      <c r="AA37" s="81"/>
      <c r="AB37" s="81"/>
      <c r="AC37" s="81"/>
      <c r="AD37" s="81"/>
      <c r="AE37" s="83"/>
      <c r="AG37" s="81"/>
      <c r="AH37" s="81"/>
      <c r="AI37" s="80"/>
      <c r="AJ37" s="80"/>
      <c r="AK37" s="80"/>
      <c r="AL37" s="84"/>
      <c r="AM37" s="84"/>
      <c r="AU37" s="81"/>
      <c r="AV37" s="81"/>
      <c r="AW37" s="81"/>
      <c r="AX37" s="81"/>
      <c r="AY37" s="81"/>
      <c r="AZ37" s="81"/>
      <c r="BA37" s="80"/>
      <c r="BB37" s="80"/>
      <c r="BC37" s="80"/>
      <c r="BD37" s="83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</row>
    <row r="38" spans="2:154" s="82" customFormat="1" ht="15.75"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9"/>
      <c r="P38" s="399"/>
      <c r="Q38" s="397"/>
      <c r="R38" s="397"/>
      <c r="X38" s="83"/>
      <c r="Y38" s="81"/>
      <c r="AA38" s="81"/>
      <c r="AB38" s="81"/>
      <c r="AC38" s="81"/>
      <c r="AD38" s="81"/>
      <c r="AE38" s="83"/>
      <c r="AG38" s="81"/>
      <c r="AH38" s="81"/>
      <c r="AI38" s="80"/>
      <c r="AJ38" s="80"/>
      <c r="AK38" s="80"/>
      <c r="AL38" s="84"/>
      <c r="AM38" s="84"/>
      <c r="AU38" s="81"/>
      <c r="AV38" s="81"/>
      <c r="AW38" s="81"/>
      <c r="AX38" s="81"/>
      <c r="AY38" s="81"/>
      <c r="AZ38" s="81"/>
      <c r="BA38" s="80"/>
      <c r="BB38" s="80"/>
      <c r="BC38" s="80"/>
      <c r="BD38" s="83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</row>
    <row r="39" spans="2:154" s="82" customFormat="1" ht="15.75"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9"/>
      <c r="P39" s="399"/>
      <c r="Q39" s="397"/>
      <c r="R39" s="397"/>
      <c r="X39" s="83"/>
      <c r="Y39" s="81"/>
      <c r="AA39" s="81"/>
      <c r="AB39" s="81"/>
      <c r="AC39" s="81"/>
      <c r="AD39" s="81"/>
      <c r="AE39" s="83"/>
      <c r="AG39" s="81"/>
      <c r="AH39" s="81"/>
      <c r="AI39" s="80"/>
      <c r="AJ39" s="80"/>
      <c r="AK39" s="80"/>
      <c r="AL39" s="84"/>
      <c r="AM39" s="84"/>
      <c r="AU39" s="81"/>
      <c r="AV39" s="81"/>
      <c r="AW39" s="81"/>
      <c r="AX39" s="81"/>
      <c r="AY39" s="81"/>
      <c r="AZ39" s="81"/>
      <c r="BA39" s="80"/>
      <c r="BB39" s="80"/>
      <c r="BC39" s="80"/>
      <c r="BD39" s="83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</row>
    <row r="40" spans="2:154" s="82" customFormat="1" ht="15.75"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9"/>
      <c r="P40" s="399"/>
      <c r="Q40" s="397"/>
      <c r="R40" s="397"/>
      <c r="X40" s="83"/>
      <c r="Y40" s="81"/>
      <c r="AA40" s="81"/>
      <c r="AB40" s="81"/>
      <c r="AC40" s="81"/>
      <c r="AD40" s="81"/>
      <c r="AE40" s="83"/>
      <c r="AG40" s="81"/>
      <c r="AH40" s="81"/>
      <c r="AI40" s="80"/>
      <c r="AJ40" s="80"/>
      <c r="AK40" s="80"/>
      <c r="AL40" s="84"/>
      <c r="AM40" s="84"/>
      <c r="AU40" s="81"/>
      <c r="AV40" s="81"/>
      <c r="AW40" s="81"/>
      <c r="AX40" s="81"/>
      <c r="AY40" s="81"/>
      <c r="AZ40" s="81"/>
      <c r="BA40" s="80"/>
      <c r="BB40" s="80"/>
      <c r="BC40" s="80"/>
      <c r="BD40" s="83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</row>
    <row r="41" spans="2:154" s="82" customFormat="1" ht="15.75"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9"/>
      <c r="P41" s="399"/>
      <c r="Q41" s="397"/>
      <c r="R41" s="397"/>
      <c r="X41" s="83"/>
      <c r="Y41" s="81"/>
      <c r="AA41" s="81"/>
      <c r="AB41" s="81"/>
      <c r="AC41" s="81"/>
      <c r="AD41" s="81"/>
      <c r="AE41" s="83"/>
      <c r="AG41" s="81"/>
      <c r="AH41" s="81"/>
      <c r="AI41" s="80"/>
      <c r="AJ41" s="80"/>
      <c r="AK41" s="80"/>
      <c r="AL41" s="84"/>
      <c r="AM41" s="84"/>
      <c r="AU41" s="81"/>
      <c r="AV41" s="81"/>
      <c r="AW41" s="81"/>
      <c r="AX41" s="81"/>
      <c r="AY41" s="81"/>
      <c r="AZ41" s="81"/>
      <c r="BA41" s="80"/>
      <c r="BB41" s="80"/>
      <c r="BC41" s="80"/>
      <c r="BD41" s="83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</row>
    <row r="42" spans="2:154" s="82" customFormat="1" ht="15.75"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9"/>
      <c r="P42" s="399"/>
      <c r="Q42" s="397"/>
      <c r="R42" s="397"/>
      <c r="X42" s="83"/>
      <c r="Y42" s="81"/>
      <c r="AA42" s="81"/>
      <c r="AB42" s="81"/>
      <c r="AC42" s="81"/>
      <c r="AD42" s="81"/>
      <c r="AE42" s="83"/>
      <c r="AG42" s="81"/>
      <c r="AH42" s="81"/>
      <c r="AI42" s="80"/>
      <c r="AJ42" s="80"/>
      <c r="AK42" s="80"/>
      <c r="AL42" s="84"/>
      <c r="AM42" s="84"/>
      <c r="AU42" s="81"/>
      <c r="AV42" s="81"/>
      <c r="AW42" s="81"/>
      <c r="AX42" s="81"/>
      <c r="AY42" s="81"/>
      <c r="AZ42" s="81"/>
      <c r="BA42" s="80"/>
      <c r="BB42" s="80"/>
      <c r="BC42" s="80"/>
      <c r="BD42" s="83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</row>
    <row r="43" spans="2:154" s="82" customFormat="1" ht="15.75"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9"/>
      <c r="P43" s="399"/>
      <c r="Q43" s="397"/>
      <c r="R43" s="397"/>
      <c r="X43" s="83"/>
      <c r="Y43" s="81"/>
      <c r="AA43" s="81"/>
      <c r="AB43" s="81"/>
      <c r="AC43" s="81"/>
      <c r="AD43" s="81"/>
      <c r="AE43" s="83"/>
      <c r="AG43" s="81"/>
      <c r="AH43" s="81"/>
      <c r="AI43" s="80"/>
      <c r="AJ43" s="80"/>
      <c r="AK43" s="80"/>
      <c r="AL43" s="84"/>
      <c r="AM43" s="84"/>
      <c r="AU43" s="81"/>
      <c r="AV43" s="81"/>
      <c r="AW43" s="81"/>
      <c r="AX43" s="81"/>
      <c r="AY43" s="81"/>
      <c r="AZ43" s="81"/>
      <c r="BA43" s="80"/>
      <c r="BB43" s="80"/>
      <c r="BC43" s="80"/>
      <c r="BD43" s="83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</row>
    <row r="44" spans="2:154" s="82" customFormat="1" ht="15.75"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9"/>
      <c r="P44" s="399"/>
      <c r="Q44" s="397"/>
      <c r="R44" s="397"/>
      <c r="X44" s="83"/>
      <c r="Y44" s="81"/>
      <c r="AA44" s="81"/>
      <c r="AB44" s="81"/>
      <c r="AC44" s="81"/>
      <c r="AD44" s="81"/>
      <c r="AE44" s="83"/>
      <c r="AG44" s="81"/>
      <c r="AH44" s="81"/>
      <c r="AI44" s="80"/>
      <c r="AJ44" s="80"/>
      <c r="AK44" s="80"/>
      <c r="AL44" s="84"/>
      <c r="AM44" s="84"/>
      <c r="AU44" s="81"/>
      <c r="AV44" s="81"/>
      <c r="AW44" s="81"/>
      <c r="AX44" s="81"/>
      <c r="AY44" s="81"/>
      <c r="AZ44" s="81"/>
      <c r="BA44" s="80"/>
      <c r="BB44" s="80"/>
      <c r="BC44" s="80"/>
      <c r="BD44" s="83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</row>
    <row r="45" spans="2:154" s="82" customFormat="1" ht="15.75"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9"/>
      <c r="P45" s="399"/>
      <c r="Q45" s="397"/>
      <c r="R45" s="397"/>
      <c r="X45" s="83"/>
      <c r="Y45" s="81"/>
      <c r="AA45" s="81"/>
      <c r="AB45" s="81"/>
      <c r="AC45" s="81"/>
      <c r="AD45" s="81"/>
      <c r="AE45" s="83"/>
      <c r="AG45" s="81"/>
      <c r="AH45" s="81"/>
      <c r="AI45" s="80"/>
      <c r="AJ45" s="80"/>
      <c r="AK45" s="80"/>
      <c r="AL45" s="84"/>
      <c r="AM45" s="84"/>
      <c r="AU45" s="81"/>
      <c r="AV45" s="81"/>
      <c r="AW45" s="81"/>
      <c r="AX45" s="81"/>
      <c r="AY45" s="81"/>
      <c r="AZ45" s="81"/>
      <c r="BA45" s="80"/>
      <c r="BB45" s="80"/>
      <c r="BC45" s="80"/>
      <c r="BD45" s="83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</row>
    <row r="46" spans="2:154" s="82" customFormat="1" ht="15.75"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9"/>
      <c r="P46" s="399"/>
      <c r="Q46" s="397"/>
      <c r="R46" s="397"/>
      <c r="X46" s="83"/>
      <c r="Y46" s="81"/>
      <c r="AA46" s="81"/>
      <c r="AB46" s="81"/>
      <c r="AC46" s="81"/>
      <c r="AD46" s="81"/>
      <c r="AE46" s="83"/>
      <c r="AG46" s="81"/>
      <c r="AH46" s="81"/>
      <c r="AI46" s="80"/>
      <c r="AJ46" s="80"/>
      <c r="AK46" s="80"/>
      <c r="AL46" s="84"/>
      <c r="AM46" s="84"/>
      <c r="AU46" s="81"/>
      <c r="AV46" s="81"/>
      <c r="AW46" s="81"/>
      <c r="AX46" s="81"/>
      <c r="AY46" s="81"/>
      <c r="AZ46" s="81"/>
      <c r="BA46" s="80"/>
      <c r="BB46" s="80"/>
      <c r="BC46" s="80"/>
      <c r="BD46" s="83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</row>
    <row r="47" spans="2:154" s="82" customFormat="1" ht="15.75"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9"/>
      <c r="P47" s="399"/>
      <c r="Q47" s="397"/>
      <c r="R47" s="397"/>
      <c r="X47" s="83"/>
      <c r="Y47" s="81"/>
      <c r="AA47" s="81"/>
      <c r="AB47" s="81"/>
      <c r="AC47" s="81"/>
      <c r="AD47" s="81"/>
      <c r="AE47" s="83"/>
      <c r="AG47" s="81"/>
      <c r="AH47" s="81"/>
      <c r="AI47" s="80"/>
      <c r="AJ47" s="80"/>
      <c r="AK47" s="80"/>
      <c r="AL47" s="84"/>
      <c r="AM47" s="84"/>
      <c r="AU47" s="81"/>
      <c r="AV47" s="81"/>
      <c r="AW47" s="81"/>
      <c r="AX47" s="81"/>
      <c r="AY47" s="81"/>
      <c r="AZ47" s="81"/>
      <c r="BA47" s="80"/>
      <c r="BB47" s="80"/>
      <c r="BC47" s="80"/>
      <c r="BD47" s="83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</row>
    <row r="48" spans="2:154" s="82" customFormat="1" ht="15.75"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9"/>
      <c r="P48" s="399"/>
      <c r="Q48" s="397"/>
      <c r="R48" s="397"/>
      <c r="X48" s="83"/>
      <c r="Y48" s="81"/>
      <c r="AA48" s="81"/>
      <c r="AB48" s="81"/>
      <c r="AC48" s="81"/>
      <c r="AD48" s="81"/>
      <c r="AE48" s="83"/>
      <c r="AG48" s="81"/>
      <c r="AH48" s="81"/>
      <c r="AI48" s="80"/>
      <c r="AJ48" s="80"/>
      <c r="AK48" s="80"/>
      <c r="AL48" s="84"/>
      <c r="AM48" s="84"/>
      <c r="AU48" s="81"/>
      <c r="AV48" s="81"/>
      <c r="AW48" s="81"/>
      <c r="AX48" s="81"/>
      <c r="AY48" s="81"/>
      <c r="AZ48" s="81"/>
      <c r="BA48" s="80"/>
      <c r="BB48" s="80"/>
      <c r="BC48" s="80"/>
      <c r="BD48" s="83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</row>
    <row r="49" spans="2:154" s="82" customFormat="1" ht="15.75"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9"/>
      <c r="P49" s="399"/>
      <c r="Q49" s="397"/>
      <c r="R49" s="397"/>
      <c r="X49" s="83"/>
      <c r="Y49" s="81"/>
      <c r="AA49" s="81"/>
      <c r="AB49" s="81"/>
      <c r="AC49" s="81"/>
      <c r="AD49" s="81"/>
      <c r="AE49" s="83"/>
      <c r="AG49" s="81"/>
      <c r="AH49" s="81"/>
      <c r="AI49" s="80"/>
      <c r="AJ49" s="80"/>
      <c r="AK49" s="80"/>
      <c r="AL49" s="84"/>
      <c r="AM49" s="84"/>
      <c r="AU49" s="81"/>
      <c r="AV49" s="81"/>
      <c r="AW49" s="81"/>
      <c r="AX49" s="81"/>
      <c r="AY49" s="81"/>
      <c r="AZ49" s="81"/>
      <c r="BA49" s="80"/>
      <c r="BB49" s="80"/>
      <c r="BC49" s="80"/>
      <c r="BD49" s="83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</row>
    <row r="50" spans="2:154" s="82" customFormat="1" ht="15.75"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9"/>
      <c r="P50" s="399"/>
      <c r="Q50" s="397"/>
      <c r="R50" s="397"/>
      <c r="X50" s="83"/>
      <c r="Y50" s="81"/>
      <c r="AA50" s="81"/>
      <c r="AB50" s="81"/>
      <c r="AC50" s="81"/>
      <c r="AD50" s="81"/>
      <c r="AE50" s="83"/>
      <c r="AG50" s="81"/>
      <c r="AH50" s="81"/>
      <c r="AI50" s="80"/>
      <c r="AJ50" s="80"/>
      <c r="AK50" s="80"/>
      <c r="AL50" s="84"/>
      <c r="AM50" s="84"/>
      <c r="AU50" s="81"/>
      <c r="AV50" s="81"/>
      <c r="AW50" s="81"/>
      <c r="AX50" s="81"/>
      <c r="AY50" s="81"/>
      <c r="AZ50" s="81"/>
      <c r="BA50" s="80"/>
      <c r="BB50" s="80"/>
      <c r="BC50" s="80"/>
      <c r="BD50" s="83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</row>
    <row r="51" spans="2:154" s="82" customFormat="1" ht="15.75"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9"/>
      <c r="P51" s="399"/>
      <c r="Q51" s="397"/>
      <c r="R51" s="397"/>
      <c r="X51" s="83"/>
      <c r="Y51" s="81"/>
      <c r="AA51" s="81"/>
      <c r="AB51" s="81"/>
      <c r="AC51" s="81"/>
      <c r="AD51" s="81"/>
      <c r="AE51" s="83"/>
      <c r="AG51" s="81"/>
      <c r="AH51" s="81"/>
      <c r="AI51" s="80"/>
      <c r="AJ51" s="80"/>
      <c r="AK51" s="80"/>
      <c r="AL51" s="84"/>
      <c r="AM51" s="84"/>
      <c r="AU51" s="81"/>
      <c r="AV51" s="81"/>
      <c r="AW51" s="81"/>
      <c r="AX51" s="81"/>
      <c r="AY51" s="81"/>
      <c r="AZ51" s="81"/>
      <c r="BA51" s="80"/>
      <c r="BB51" s="80"/>
      <c r="BC51" s="80"/>
      <c r="BD51" s="83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</row>
    <row r="52" spans="2:154" s="82" customFormat="1" ht="15.75"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9"/>
      <c r="P52" s="399"/>
      <c r="Q52" s="397"/>
      <c r="R52" s="397"/>
      <c r="X52" s="83"/>
      <c r="Y52" s="81"/>
      <c r="AA52" s="81"/>
      <c r="AB52" s="81"/>
      <c r="AC52" s="81"/>
      <c r="AD52" s="81"/>
      <c r="AE52" s="83"/>
      <c r="AG52" s="81"/>
      <c r="AH52" s="81"/>
      <c r="AI52" s="80"/>
      <c r="AJ52" s="80"/>
      <c r="AK52" s="80"/>
      <c r="AL52" s="84"/>
      <c r="AM52" s="84"/>
      <c r="AU52" s="81"/>
      <c r="AV52" s="81"/>
      <c r="AW52" s="81"/>
      <c r="AX52" s="81"/>
      <c r="AY52" s="81"/>
      <c r="AZ52" s="81"/>
      <c r="BA52" s="80"/>
      <c r="BB52" s="80"/>
      <c r="BC52" s="80"/>
      <c r="BD52" s="83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</row>
    <row r="53" spans="2:154" s="82" customFormat="1" ht="15.75"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9"/>
      <c r="P53" s="399"/>
      <c r="Q53" s="397"/>
      <c r="R53" s="397"/>
      <c r="X53" s="83"/>
      <c r="Y53" s="81"/>
      <c r="AA53" s="81"/>
      <c r="AB53" s="81"/>
      <c r="AC53" s="81"/>
      <c r="AD53" s="81"/>
      <c r="AE53" s="83"/>
      <c r="AG53" s="81"/>
      <c r="AH53" s="81"/>
      <c r="AI53" s="80"/>
      <c r="AJ53" s="80"/>
      <c r="AK53" s="80"/>
      <c r="AL53" s="84"/>
      <c r="AM53" s="84"/>
      <c r="AU53" s="81"/>
      <c r="AV53" s="81"/>
      <c r="AW53" s="81"/>
      <c r="AX53" s="81"/>
      <c r="AY53" s="81"/>
      <c r="AZ53" s="81"/>
      <c r="BA53" s="80"/>
      <c r="BB53" s="80"/>
      <c r="BC53" s="80"/>
      <c r="BD53" s="83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</row>
    <row r="54" spans="2:154" s="82" customFormat="1" ht="15.75"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9"/>
      <c r="P54" s="399"/>
      <c r="Q54" s="397"/>
      <c r="R54" s="397"/>
      <c r="X54" s="83"/>
      <c r="Y54" s="81"/>
      <c r="AA54" s="81"/>
      <c r="AB54" s="81"/>
      <c r="AC54" s="81"/>
      <c r="AD54" s="81"/>
      <c r="AE54" s="83"/>
      <c r="AG54" s="81"/>
      <c r="AH54" s="81"/>
      <c r="AI54" s="80"/>
      <c r="AJ54" s="80"/>
      <c r="AK54" s="80"/>
      <c r="AL54" s="84"/>
      <c r="AM54" s="84"/>
      <c r="AU54" s="81"/>
      <c r="AV54" s="81"/>
      <c r="AW54" s="81"/>
      <c r="AX54" s="81"/>
      <c r="AY54" s="81"/>
      <c r="AZ54" s="81"/>
      <c r="BA54" s="80"/>
      <c r="BB54" s="80"/>
      <c r="BC54" s="80"/>
      <c r="BD54" s="83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</row>
    <row r="55" spans="2:154" s="82" customFormat="1" ht="15.75"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9"/>
      <c r="P55" s="399"/>
      <c r="Q55" s="397"/>
      <c r="R55" s="397"/>
      <c r="X55" s="83"/>
      <c r="Y55" s="81"/>
      <c r="AA55" s="81"/>
      <c r="AB55" s="81"/>
      <c r="AC55" s="81"/>
      <c r="AD55" s="81"/>
      <c r="AE55" s="83"/>
      <c r="AG55" s="81"/>
      <c r="AH55" s="81"/>
      <c r="AI55" s="80"/>
      <c r="AJ55" s="80"/>
      <c r="AK55" s="80"/>
      <c r="AL55" s="84"/>
      <c r="AM55" s="84"/>
      <c r="AU55" s="81"/>
      <c r="AV55" s="81"/>
      <c r="AW55" s="81"/>
      <c r="AX55" s="81"/>
      <c r="AY55" s="81"/>
      <c r="AZ55" s="81"/>
      <c r="BA55" s="80"/>
      <c r="BB55" s="80"/>
      <c r="BC55" s="80"/>
      <c r="BD55" s="83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</row>
    <row r="56" spans="2:154" s="82" customFormat="1" ht="15.75"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9"/>
      <c r="P56" s="399"/>
      <c r="Q56" s="397"/>
      <c r="R56" s="397"/>
      <c r="X56" s="83"/>
      <c r="Y56" s="81"/>
      <c r="AA56" s="81"/>
      <c r="AB56" s="81"/>
      <c r="AC56" s="81"/>
      <c r="AD56" s="81"/>
      <c r="AE56" s="83"/>
      <c r="AG56" s="81"/>
      <c r="AH56" s="81"/>
      <c r="AI56" s="80"/>
      <c r="AJ56" s="80"/>
      <c r="AK56" s="80"/>
      <c r="AL56" s="84"/>
      <c r="AM56" s="84"/>
      <c r="AU56" s="81"/>
      <c r="AV56" s="81"/>
      <c r="AW56" s="81"/>
      <c r="AX56" s="81"/>
      <c r="AY56" s="81"/>
      <c r="AZ56" s="81"/>
      <c r="BA56" s="80"/>
      <c r="BB56" s="80"/>
      <c r="BC56" s="80"/>
      <c r="BD56" s="83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</row>
    <row r="57" spans="2:154" s="82" customFormat="1" ht="15.75"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9"/>
      <c r="P57" s="399"/>
      <c r="Q57" s="397"/>
      <c r="R57" s="397"/>
      <c r="X57" s="83"/>
      <c r="Y57" s="81"/>
      <c r="AA57" s="81"/>
      <c r="AB57" s="81"/>
      <c r="AC57" s="81"/>
      <c r="AD57" s="81"/>
      <c r="AE57" s="83"/>
      <c r="AG57" s="81"/>
      <c r="AH57" s="81"/>
      <c r="AI57" s="80"/>
      <c r="AJ57" s="80"/>
      <c r="AK57" s="80"/>
      <c r="AL57" s="84"/>
      <c r="AM57" s="84"/>
      <c r="AU57" s="81"/>
      <c r="AV57" s="81"/>
      <c r="AW57" s="81"/>
      <c r="AX57" s="81"/>
      <c r="AY57" s="81"/>
      <c r="AZ57" s="81"/>
      <c r="BA57" s="80"/>
      <c r="BB57" s="80"/>
      <c r="BC57" s="80"/>
      <c r="BD57" s="83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</row>
    <row r="58" spans="2:154" s="82" customFormat="1" ht="15.75"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9"/>
      <c r="P58" s="399"/>
      <c r="Q58" s="397"/>
      <c r="R58" s="397"/>
      <c r="X58" s="83"/>
      <c r="Y58" s="81"/>
      <c r="AA58" s="81"/>
      <c r="AB58" s="81"/>
      <c r="AC58" s="81"/>
      <c r="AD58" s="81"/>
      <c r="AE58" s="83"/>
      <c r="AG58" s="81"/>
      <c r="AH58" s="81"/>
      <c r="AI58" s="80"/>
      <c r="AJ58" s="80"/>
      <c r="AK58" s="80"/>
      <c r="AL58" s="84"/>
      <c r="AM58" s="84"/>
      <c r="AU58" s="81"/>
      <c r="AV58" s="81"/>
      <c r="AW58" s="81"/>
      <c r="AX58" s="81"/>
      <c r="AY58" s="81"/>
      <c r="AZ58" s="81"/>
      <c r="BA58" s="80"/>
      <c r="BB58" s="80"/>
      <c r="BC58" s="80"/>
      <c r="BD58" s="83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</row>
    <row r="59" spans="2:154" s="82" customFormat="1" ht="15.75"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9"/>
      <c r="P59" s="399"/>
      <c r="Q59" s="397"/>
      <c r="R59" s="397"/>
      <c r="X59" s="83"/>
      <c r="Y59" s="81"/>
      <c r="AA59" s="81"/>
      <c r="AB59" s="81"/>
      <c r="AC59" s="81"/>
      <c r="AD59" s="81"/>
      <c r="AE59" s="83"/>
      <c r="AG59" s="81"/>
      <c r="AH59" s="81"/>
      <c r="AI59" s="80"/>
      <c r="AJ59" s="80"/>
      <c r="AK59" s="80"/>
      <c r="AL59" s="84"/>
      <c r="AM59" s="84"/>
      <c r="AU59" s="81"/>
      <c r="AV59" s="81"/>
      <c r="AW59" s="81"/>
      <c r="AX59" s="81"/>
      <c r="AY59" s="81"/>
      <c r="AZ59" s="81"/>
      <c r="BA59" s="80"/>
      <c r="BB59" s="80"/>
      <c r="BC59" s="80"/>
      <c r="BD59" s="83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</row>
  </sheetData>
  <sheetProtection/>
  <mergeCells count="45">
    <mergeCell ref="AF3:AQ3"/>
    <mergeCell ref="AR3:BD3"/>
    <mergeCell ref="AZ6:BC6"/>
    <mergeCell ref="AU7:AU8"/>
    <mergeCell ref="AU6:AY6"/>
    <mergeCell ref="AV7:AX7"/>
    <mergeCell ref="BA7:BA8"/>
    <mergeCell ref="BB7:BB8"/>
    <mergeCell ref="AZ7:AZ8"/>
    <mergeCell ref="AY7:AY8"/>
    <mergeCell ref="AP7:AP8"/>
    <mergeCell ref="AS7:AS8"/>
    <mergeCell ref="AN7:AN8"/>
    <mergeCell ref="AL7:AL8"/>
    <mergeCell ref="AM7:AM8"/>
    <mergeCell ref="AQ7:AQ8"/>
    <mergeCell ref="AK7:AK8"/>
    <mergeCell ref="U7:U8"/>
    <mergeCell ref="J7:O7"/>
    <mergeCell ref="A1:C1"/>
    <mergeCell ref="AT7:AT8"/>
    <mergeCell ref="Q7:T7"/>
    <mergeCell ref="AE6:AE8"/>
    <mergeCell ref="A3:P3"/>
    <mergeCell ref="Q3:AE3"/>
    <mergeCell ref="AU1:AW1"/>
    <mergeCell ref="A6:A8"/>
    <mergeCell ref="B6:B8"/>
    <mergeCell ref="AA7:AD7"/>
    <mergeCell ref="AG7:AG8"/>
    <mergeCell ref="C7:I7"/>
    <mergeCell ref="Q6:AD6"/>
    <mergeCell ref="AG6:AT6"/>
    <mergeCell ref="AR7:AR8"/>
    <mergeCell ref="C6:P6"/>
    <mergeCell ref="BD6:BD8"/>
    <mergeCell ref="AO7:AO8"/>
    <mergeCell ref="AH7:AJ7"/>
    <mergeCell ref="V7:V8"/>
    <mergeCell ref="X7:X8"/>
    <mergeCell ref="BC7:BC8"/>
    <mergeCell ref="Y7:Y8"/>
    <mergeCell ref="Z7:Z8"/>
    <mergeCell ref="AF6:AF8"/>
    <mergeCell ref="W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6" r:id="rId1"/>
  <colBreaks count="2" manualBreakCount="2">
    <brk id="16" max="65535" man="1"/>
    <brk id="45" max="1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1997"/>
  <sheetViews>
    <sheetView zoomScalePageLayoutView="0" workbookViewId="0" topLeftCell="A10">
      <selection activeCell="M31" sqref="M31"/>
    </sheetView>
  </sheetViews>
  <sheetFormatPr defaultColWidth="6.77734375" defaultRowHeight="21" customHeight="1"/>
  <cols>
    <col min="1" max="1" width="9.77734375" style="58" customWidth="1"/>
    <col min="2" max="3" width="6.88671875" style="58" customWidth="1"/>
    <col min="4" max="4" width="6.5546875" style="58" customWidth="1"/>
    <col min="5" max="7" width="6.77734375" style="58" customWidth="1"/>
    <col min="8" max="8" width="7.21484375" style="58" customWidth="1"/>
    <col min="9" max="11" width="6.77734375" style="58" customWidth="1"/>
    <col min="12" max="12" width="6.4453125" style="58" customWidth="1"/>
    <col min="13" max="16" width="6.77734375" style="58" customWidth="1"/>
    <col min="17" max="17" width="9.77734375" style="58" customWidth="1"/>
    <col min="18" max="16384" width="6.77734375" style="55" customWidth="1"/>
  </cols>
  <sheetData>
    <row r="1" spans="1:17" s="1301" customFormat="1" ht="12" customHeight="1">
      <c r="A1" s="1299" t="s">
        <v>888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  <c r="Q1" s="1300" t="s">
        <v>190</v>
      </c>
    </row>
    <row r="2" spans="1:17" s="49" customFormat="1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138" customFormat="1" ht="24" customHeight="1">
      <c r="A3" s="1782" t="s">
        <v>779</v>
      </c>
      <c r="B3" s="1782"/>
      <c r="C3" s="1782"/>
      <c r="D3" s="1782"/>
      <c r="E3" s="1782"/>
      <c r="F3" s="1782"/>
      <c r="G3" s="1782"/>
      <c r="H3" s="1782"/>
      <c r="I3" s="1782" t="s">
        <v>780</v>
      </c>
      <c r="J3" s="1782"/>
      <c r="K3" s="1782"/>
      <c r="L3" s="1782"/>
      <c r="M3" s="1782"/>
      <c r="N3" s="1782"/>
      <c r="O3" s="1782"/>
      <c r="P3" s="1782"/>
      <c r="Q3" s="1782"/>
    </row>
    <row r="4" spans="1:17" s="49" customFormat="1" ht="12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s="1302" customFormat="1" ht="12" customHeight="1" thickBot="1">
      <c r="A5" s="1302" t="s">
        <v>1132</v>
      </c>
      <c r="Q5" s="1303" t="s">
        <v>99</v>
      </c>
    </row>
    <row r="6" spans="1:17" s="188" customFormat="1" ht="21" customHeight="1">
      <c r="A6" s="1783" t="s">
        <v>1133</v>
      </c>
      <c r="B6" s="1798" t="s">
        <v>1134</v>
      </c>
      <c r="C6" s="1798" t="s">
        <v>1135</v>
      </c>
      <c r="D6" s="1784" t="s">
        <v>1136</v>
      </c>
      <c r="E6" s="1785"/>
      <c r="F6" s="1785"/>
      <c r="G6" s="1785"/>
      <c r="H6" s="1785"/>
      <c r="I6" s="1785" t="s">
        <v>1136</v>
      </c>
      <c r="J6" s="1785"/>
      <c r="K6" s="1786"/>
      <c r="L6" s="1785" t="s">
        <v>1137</v>
      </c>
      <c r="M6" s="1785"/>
      <c r="N6" s="1785"/>
      <c r="O6" s="1785"/>
      <c r="P6" s="1785"/>
      <c r="Q6" s="1787" t="s">
        <v>100</v>
      </c>
    </row>
    <row r="7" spans="1:17" s="188" customFormat="1" ht="21" customHeight="1">
      <c r="A7" s="1663"/>
      <c r="B7" s="1799"/>
      <c r="C7" s="1799"/>
      <c r="D7" s="1788" t="s">
        <v>782</v>
      </c>
      <c r="E7" s="1789"/>
      <c r="F7" s="1789"/>
      <c r="G7" s="1789"/>
      <c r="H7" s="1789"/>
      <c r="I7" s="1789" t="s">
        <v>782</v>
      </c>
      <c r="J7" s="1789"/>
      <c r="K7" s="1790"/>
      <c r="L7" s="1788" t="s">
        <v>11</v>
      </c>
      <c r="M7" s="1791"/>
      <c r="N7" s="1791"/>
      <c r="O7" s="1791"/>
      <c r="P7" s="1791"/>
      <c r="Q7" s="1666"/>
    </row>
    <row r="8" spans="1:17" s="188" customFormat="1" ht="21" customHeight="1">
      <c r="A8" s="1663"/>
      <c r="B8" s="705"/>
      <c r="C8" s="704"/>
      <c r="D8" s="706" t="s">
        <v>986</v>
      </c>
      <c r="E8" s="1792" t="s">
        <v>1138</v>
      </c>
      <c r="F8" s="1793"/>
      <c r="G8" s="1794"/>
      <c r="H8" s="706" t="s">
        <v>1139</v>
      </c>
      <c r="I8" s="1795" t="s">
        <v>1140</v>
      </c>
      <c r="J8" s="1793"/>
      <c r="K8" s="1794"/>
      <c r="L8" s="706" t="s">
        <v>986</v>
      </c>
      <c r="M8" s="706" t="s">
        <v>1141</v>
      </c>
      <c r="N8" s="706" t="s">
        <v>1142</v>
      </c>
      <c r="O8" s="706" t="s">
        <v>1143</v>
      </c>
      <c r="P8" s="1304" t="s">
        <v>1144</v>
      </c>
      <c r="Q8" s="1666"/>
    </row>
    <row r="9" spans="1:17" s="188" customFormat="1" ht="21" customHeight="1">
      <c r="A9" s="1663"/>
      <c r="B9" s="1796" t="s">
        <v>89</v>
      </c>
      <c r="C9" s="1796" t="s">
        <v>90</v>
      </c>
      <c r="D9" s="705"/>
      <c r="E9" s="1305" t="s">
        <v>1145</v>
      </c>
      <c r="F9" s="1305" t="s">
        <v>1146</v>
      </c>
      <c r="G9" s="1305" t="s">
        <v>1144</v>
      </c>
      <c r="H9" s="705"/>
      <c r="I9" s="704" t="s">
        <v>1147</v>
      </c>
      <c r="J9" s="705" t="s">
        <v>1148</v>
      </c>
      <c r="K9" s="705" t="s">
        <v>1144</v>
      </c>
      <c r="L9" s="705"/>
      <c r="M9" s="705"/>
      <c r="N9" s="705"/>
      <c r="O9" s="705"/>
      <c r="P9" s="703"/>
      <c r="Q9" s="1666"/>
    </row>
    <row r="10" spans="1:17" s="188" customFormat="1" ht="35.25" customHeight="1">
      <c r="A10" s="1664"/>
      <c r="B10" s="1797"/>
      <c r="C10" s="1797"/>
      <c r="D10" s="707" t="s">
        <v>1</v>
      </c>
      <c r="E10" s="1306" t="s">
        <v>783</v>
      </c>
      <c r="F10" s="1306" t="s">
        <v>91</v>
      </c>
      <c r="G10" s="1306" t="s">
        <v>22</v>
      </c>
      <c r="H10" s="1307" t="s">
        <v>224</v>
      </c>
      <c r="I10" s="1308" t="s">
        <v>92</v>
      </c>
      <c r="J10" s="1307" t="s">
        <v>93</v>
      </c>
      <c r="K10" s="1307" t="s">
        <v>22</v>
      </c>
      <c r="L10" s="707" t="s">
        <v>1</v>
      </c>
      <c r="M10" s="1307" t="s">
        <v>94</v>
      </c>
      <c r="N10" s="1307" t="s">
        <v>95</v>
      </c>
      <c r="O10" s="1307" t="s">
        <v>96</v>
      </c>
      <c r="P10" s="1309" t="s">
        <v>97</v>
      </c>
      <c r="Q10" s="1586"/>
    </row>
    <row r="11" spans="1:17" s="155" customFormat="1" ht="21.75" customHeight="1">
      <c r="A11" s="690">
        <v>2016</v>
      </c>
      <c r="B11" s="691">
        <v>7730</v>
      </c>
      <c r="C11" s="692">
        <v>4893</v>
      </c>
      <c r="D11" s="692">
        <v>5119</v>
      </c>
      <c r="E11" s="692">
        <v>452</v>
      </c>
      <c r="F11" s="692">
        <v>323</v>
      </c>
      <c r="G11" s="692">
        <v>1465</v>
      </c>
      <c r="H11" s="692">
        <v>782</v>
      </c>
      <c r="I11" s="692">
        <v>659</v>
      </c>
      <c r="J11" s="692">
        <v>64</v>
      </c>
      <c r="K11" s="692">
        <v>1332</v>
      </c>
      <c r="L11" s="692">
        <v>5119</v>
      </c>
      <c r="M11" s="692">
        <v>122</v>
      </c>
      <c r="N11" s="692">
        <v>1327</v>
      </c>
      <c r="O11" s="692">
        <v>3670</v>
      </c>
      <c r="P11" s="693">
        <v>0</v>
      </c>
      <c r="Q11" s="694">
        <v>2016</v>
      </c>
    </row>
    <row r="12" spans="1:17" s="155" customFormat="1" ht="21.75" customHeight="1">
      <c r="A12" s="690">
        <v>2017</v>
      </c>
      <c r="B12" s="691">
        <v>8661</v>
      </c>
      <c r="C12" s="692">
        <v>5356</v>
      </c>
      <c r="D12" s="692">
        <v>5605</v>
      </c>
      <c r="E12" s="692">
        <v>1266</v>
      </c>
      <c r="F12" s="692">
        <v>756</v>
      </c>
      <c r="G12" s="692">
        <v>1138</v>
      </c>
      <c r="H12" s="692">
        <v>901</v>
      </c>
      <c r="I12" s="692">
        <v>589</v>
      </c>
      <c r="J12" s="692">
        <v>49</v>
      </c>
      <c r="K12" s="692">
        <v>896</v>
      </c>
      <c r="L12" s="692">
        <v>5604</v>
      </c>
      <c r="M12" s="692">
        <v>1115</v>
      </c>
      <c r="N12" s="692">
        <v>2146</v>
      </c>
      <c r="O12" s="692">
        <v>2343</v>
      </c>
      <c r="P12" s="693">
        <v>0</v>
      </c>
      <c r="Q12" s="694">
        <v>2017</v>
      </c>
    </row>
    <row r="13" spans="1:17" s="155" customFormat="1" ht="21.75" customHeight="1">
      <c r="A13" s="695">
        <v>2018</v>
      </c>
      <c r="B13" s="692">
        <v>8106</v>
      </c>
      <c r="C13" s="692">
        <v>5032</v>
      </c>
      <c r="D13" s="692">
        <v>5274</v>
      </c>
      <c r="E13" s="692">
        <v>587</v>
      </c>
      <c r="F13" s="692">
        <v>235</v>
      </c>
      <c r="G13" s="692">
        <v>2177</v>
      </c>
      <c r="H13" s="692">
        <v>774</v>
      </c>
      <c r="I13" s="692">
        <v>701</v>
      </c>
      <c r="J13" s="692">
        <v>64</v>
      </c>
      <c r="K13" s="692">
        <v>723</v>
      </c>
      <c r="L13" s="692">
        <v>5274</v>
      </c>
      <c r="M13" s="692">
        <v>128</v>
      </c>
      <c r="N13" s="692">
        <v>807</v>
      </c>
      <c r="O13" s="692">
        <v>4339</v>
      </c>
      <c r="P13" s="693">
        <v>0</v>
      </c>
      <c r="Q13" s="696">
        <v>2018</v>
      </c>
    </row>
    <row r="14" spans="1:17" s="155" customFormat="1" ht="21.75" customHeight="1">
      <c r="A14" s="695">
        <v>2019</v>
      </c>
      <c r="B14" s="692">
        <v>8521</v>
      </c>
      <c r="C14" s="692">
        <v>5231</v>
      </c>
      <c r="D14" s="692">
        <v>5410</v>
      </c>
      <c r="E14" s="692">
        <v>1107</v>
      </c>
      <c r="F14" s="692">
        <v>645</v>
      </c>
      <c r="G14" s="692">
        <v>1542</v>
      </c>
      <c r="H14" s="692">
        <v>733</v>
      </c>
      <c r="I14" s="692">
        <v>674</v>
      </c>
      <c r="J14" s="692">
        <v>104</v>
      </c>
      <c r="K14" s="692">
        <v>563</v>
      </c>
      <c r="L14" s="692">
        <v>5410</v>
      </c>
      <c r="M14" s="692">
        <v>110</v>
      </c>
      <c r="N14" s="692">
        <v>19</v>
      </c>
      <c r="O14" s="692">
        <v>5118</v>
      </c>
      <c r="P14" s="693">
        <v>163</v>
      </c>
      <c r="Q14" s="696">
        <v>2019</v>
      </c>
    </row>
    <row r="15" spans="1:17" s="464" customFormat="1" ht="21.75" customHeight="1">
      <c r="A15" s="697">
        <v>2020</v>
      </c>
      <c r="B15" s="698">
        <f>SUM(B16:B31)</f>
        <v>6943</v>
      </c>
      <c r="C15" s="698">
        <f aca="true" t="shared" si="0" ref="C15:P15">SUM(C16:C31)</f>
        <v>4393</v>
      </c>
      <c r="D15" s="698">
        <f t="shared" si="0"/>
        <v>6441</v>
      </c>
      <c r="E15" s="698">
        <f t="shared" si="0"/>
        <v>1285</v>
      </c>
      <c r="F15" s="698">
        <f t="shared" si="0"/>
        <v>763</v>
      </c>
      <c r="G15" s="698">
        <f t="shared" si="0"/>
        <v>3304</v>
      </c>
      <c r="H15" s="698">
        <f t="shared" si="0"/>
        <v>804</v>
      </c>
      <c r="I15" s="698">
        <f t="shared" si="0"/>
        <v>137</v>
      </c>
      <c r="J15" s="698">
        <f t="shared" si="0"/>
        <v>63</v>
      </c>
      <c r="K15" s="698">
        <f t="shared" si="0"/>
        <v>85</v>
      </c>
      <c r="L15" s="698">
        <f t="shared" si="0"/>
        <v>5201</v>
      </c>
      <c r="M15" s="698">
        <f t="shared" si="0"/>
        <v>183</v>
      </c>
      <c r="N15" s="698">
        <f t="shared" si="0"/>
        <v>641</v>
      </c>
      <c r="O15" s="698">
        <f t="shared" si="0"/>
        <v>4372</v>
      </c>
      <c r="P15" s="699">
        <f t="shared" si="0"/>
        <v>5</v>
      </c>
      <c r="Q15" s="700">
        <v>2020</v>
      </c>
    </row>
    <row r="16" spans="1:17" s="188" customFormat="1" ht="21.75" customHeight="1">
      <c r="A16" s="701" t="s">
        <v>1149</v>
      </c>
      <c r="B16" s="618">
        <v>549</v>
      </c>
      <c r="C16" s="616">
        <v>357</v>
      </c>
      <c r="D16" s="702">
        <f aca="true" t="shared" si="1" ref="D16:D31">SUM(E16:H16,I16:K16)</f>
        <v>602</v>
      </c>
      <c r="E16" s="702">
        <v>159</v>
      </c>
      <c r="F16" s="702">
        <v>86</v>
      </c>
      <c r="G16" s="702">
        <v>299</v>
      </c>
      <c r="H16" s="702">
        <v>34</v>
      </c>
      <c r="I16" s="702">
        <v>6</v>
      </c>
      <c r="J16" s="702">
        <v>6</v>
      </c>
      <c r="K16" s="702">
        <v>12</v>
      </c>
      <c r="L16" s="692">
        <f>SUM(M16:P16)</f>
        <v>389</v>
      </c>
      <c r="M16" s="616">
        <v>10</v>
      </c>
      <c r="N16" s="616">
        <v>22</v>
      </c>
      <c r="O16" s="616">
        <v>357</v>
      </c>
      <c r="P16" s="687">
        <v>0</v>
      </c>
      <c r="Q16" s="612" t="s">
        <v>225</v>
      </c>
    </row>
    <row r="17" spans="1:17" s="188" customFormat="1" ht="21.75" customHeight="1">
      <c r="A17" s="701" t="s">
        <v>1150</v>
      </c>
      <c r="B17" s="618">
        <v>136</v>
      </c>
      <c r="C17" s="616">
        <v>88</v>
      </c>
      <c r="D17" s="702">
        <f t="shared" si="1"/>
        <v>145</v>
      </c>
      <c r="E17" s="702">
        <v>33</v>
      </c>
      <c r="F17" s="702">
        <v>24</v>
      </c>
      <c r="G17" s="702">
        <v>64</v>
      </c>
      <c r="H17" s="702">
        <v>14</v>
      </c>
      <c r="I17" s="702">
        <v>3</v>
      </c>
      <c r="J17" s="702">
        <v>1</v>
      </c>
      <c r="K17" s="702">
        <v>6</v>
      </c>
      <c r="L17" s="692">
        <f aca="true" t="shared" si="2" ref="L17:L31">SUM(M17:P17)</f>
        <v>106</v>
      </c>
      <c r="M17" s="616">
        <v>3</v>
      </c>
      <c r="N17" s="702">
        <v>12</v>
      </c>
      <c r="O17" s="616">
        <v>88</v>
      </c>
      <c r="P17" s="687">
        <v>3</v>
      </c>
      <c r="Q17" s="664" t="s">
        <v>226</v>
      </c>
    </row>
    <row r="18" spans="1:17" s="188" customFormat="1" ht="21.75" customHeight="1">
      <c r="A18" s="661" t="s">
        <v>1151</v>
      </c>
      <c r="B18" s="618">
        <v>390</v>
      </c>
      <c r="C18" s="616">
        <v>213</v>
      </c>
      <c r="D18" s="702">
        <f t="shared" si="1"/>
        <v>323</v>
      </c>
      <c r="E18" s="702">
        <v>76</v>
      </c>
      <c r="F18" s="702">
        <v>34</v>
      </c>
      <c r="G18" s="702">
        <v>158</v>
      </c>
      <c r="H18" s="702">
        <v>42</v>
      </c>
      <c r="I18" s="702">
        <v>7</v>
      </c>
      <c r="J18" s="702">
        <v>1</v>
      </c>
      <c r="K18" s="702">
        <v>5</v>
      </c>
      <c r="L18" s="692">
        <f t="shared" si="2"/>
        <v>236</v>
      </c>
      <c r="M18" s="616">
        <v>4</v>
      </c>
      <c r="N18" s="616">
        <v>19</v>
      </c>
      <c r="O18" s="616">
        <v>213</v>
      </c>
      <c r="P18" s="687">
        <v>0</v>
      </c>
      <c r="Q18" s="664" t="s">
        <v>227</v>
      </c>
    </row>
    <row r="19" spans="1:17" s="188" customFormat="1" ht="21.75" customHeight="1">
      <c r="A19" s="661" t="s">
        <v>1152</v>
      </c>
      <c r="B19" s="618">
        <v>71</v>
      </c>
      <c r="C19" s="616">
        <v>40</v>
      </c>
      <c r="D19" s="702">
        <f t="shared" si="1"/>
        <v>100</v>
      </c>
      <c r="E19" s="702">
        <v>39</v>
      </c>
      <c r="F19" s="702">
        <v>21</v>
      </c>
      <c r="G19" s="702">
        <v>14</v>
      </c>
      <c r="H19" s="702">
        <v>18</v>
      </c>
      <c r="I19" s="702">
        <v>3</v>
      </c>
      <c r="J19" s="702">
        <v>2</v>
      </c>
      <c r="K19" s="702">
        <v>3</v>
      </c>
      <c r="L19" s="692">
        <f t="shared" si="2"/>
        <v>62</v>
      </c>
      <c r="M19" s="616">
        <v>17</v>
      </c>
      <c r="N19" s="616">
        <v>5</v>
      </c>
      <c r="O19" s="616">
        <v>40</v>
      </c>
      <c r="P19" s="687">
        <v>0</v>
      </c>
      <c r="Q19" s="664" t="s">
        <v>228</v>
      </c>
    </row>
    <row r="20" spans="1:17" s="188" customFormat="1" ht="21.75" customHeight="1">
      <c r="A20" s="661" t="s">
        <v>1153</v>
      </c>
      <c r="B20" s="618">
        <v>228</v>
      </c>
      <c r="C20" s="616">
        <v>147</v>
      </c>
      <c r="D20" s="702">
        <f t="shared" si="1"/>
        <v>228</v>
      </c>
      <c r="E20" s="702">
        <v>58</v>
      </c>
      <c r="F20" s="702">
        <v>23</v>
      </c>
      <c r="G20" s="702">
        <v>109</v>
      </c>
      <c r="H20" s="702">
        <v>27</v>
      </c>
      <c r="I20" s="702">
        <v>5</v>
      </c>
      <c r="J20" s="702">
        <v>4</v>
      </c>
      <c r="K20" s="702">
        <v>2</v>
      </c>
      <c r="L20" s="692">
        <f t="shared" si="2"/>
        <v>157</v>
      </c>
      <c r="M20" s="616">
        <v>3</v>
      </c>
      <c r="N20" s="702">
        <v>7</v>
      </c>
      <c r="O20" s="616">
        <v>147</v>
      </c>
      <c r="P20" s="687">
        <v>0</v>
      </c>
      <c r="Q20" s="664" t="s">
        <v>229</v>
      </c>
    </row>
    <row r="21" spans="1:17" s="188" customFormat="1" ht="21.75" customHeight="1">
      <c r="A21" s="661" t="s">
        <v>1154</v>
      </c>
      <c r="B21" s="618">
        <v>261</v>
      </c>
      <c r="C21" s="616">
        <v>138</v>
      </c>
      <c r="D21" s="702">
        <f t="shared" si="1"/>
        <v>224</v>
      </c>
      <c r="E21" s="702">
        <v>51</v>
      </c>
      <c r="F21" s="702">
        <v>35</v>
      </c>
      <c r="G21" s="702">
        <v>120</v>
      </c>
      <c r="H21" s="702">
        <v>12</v>
      </c>
      <c r="I21" s="702">
        <v>2</v>
      </c>
      <c r="J21" s="702">
        <v>1</v>
      </c>
      <c r="K21" s="702">
        <v>3</v>
      </c>
      <c r="L21" s="692">
        <f t="shared" si="2"/>
        <v>154</v>
      </c>
      <c r="M21" s="616">
        <v>5</v>
      </c>
      <c r="N21" s="702">
        <v>11</v>
      </c>
      <c r="O21" s="616">
        <v>138</v>
      </c>
      <c r="P21" s="687">
        <v>0</v>
      </c>
      <c r="Q21" s="664" t="s">
        <v>230</v>
      </c>
    </row>
    <row r="22" spans="1:17" s="188" customFormat="1" ht="21.75" customHeight="1">
      <c r="A22" s="661" t="s">
        <v>1155</v>
      </c>
      <c r="B22" s="618">
        <v>351</v>
      </c>
      <c r="C22" s="616">
        <v>192</v>
      </c>
      <c r="D22" s="702">
        <f t="shared" si="1"/>
        <v>295</v>
      </c>
      <c r="E22" s="702">
        <v>67</v>
      </c>
      <c r="F22" s="702">
        <v>36</v>
      </c>
      <c r="G22" s="702">
        <v>149</v>
      </c>
      <c r="H22" s="702">
        <v>32</v>
      </c>
      <c r="I22" s="702">
        <v>6</v>
      </c>
      <c r="J22" s="702">
        <v>3</v>
      </c>
      <c r="K22" s="702">
        <v>2</v>
      </c>
      <c r="L22" s="692">
        <f t="shared" si="2"/>
        <v>199</v>
      </c>
      <c r="M22" s="616">
        <v>0</v>
      </c>
      <c r="N22" s="702">
        <v>7</v>
      </c>
      <c r="O22" s="616">
        <v>192</v>
      </c>
      <c r="P22" s="687">
        <v>0</v>
      </c>
      <c r="Q22" s="664" t="s">
        <v>231</v>
      </c>
    </row>
    <row r="23" spans="1:17" s="188" customFormat="1" ht="21.75" customHeight="1">
      <c r="A23" s="661" t="s">
        <v>1156</v>
      </c>
      <c r="B23" s="618">
        <v>417</v>
      </c>
      <c r="C23" s="616">
        <v>261</v>
      </c>
      <c r="D23" s="702">
        <f t="shared" si="1"/>
        <v>392</v>
      </c>
      <c r="E23" s="702">
        <v>71</v>
      </c>
      <c r="F23" s="702">
        <v>60</v>
      </c>
      <c r="G23" s="702">
        <v>210</v>
      </c>
      <c r="H23" s="702">
        <v>39</v>
      </c>
      <c r="I23" s="702">
        <v>7</v>
      </c>
      <c r="J23" s="702">
        <v>3</v>
      </c>
      <c r="K23" s="702">
        <v>2</v>
      </c>
      <c r="L23" s="692">
        <f t="shared" si="2"/>
        <v>325</v>
      </c>
      <c r="M23" s="616">
        <v>5</v>
      </c>
      <c r="N23" s="702">
        <v>59</v>
      </c>
      <c r="O23" s="616">
        <v>261</v>
      </c>
      <c r="P23" s="687">
        <v>0</v>
      </c>
      <c r="Q23" s="664" t="s">
        <v>232</v>
      </c>
    </row>
    <row r="24" spans="1:17" s="188" customFormat="1" ht="21.75" customHeight="1">
      <c r="A24" s="661" t="s">
        <v>1157</v>
      </c>
      <c r="B24" s="618">
        <v>192</v>
      </c>
      <c r="C24" s="616">
        <v>138</v>
      </c>
      <c r="D24" s="702">
        <f t="shared" si="1"/>
        <v>332</v>
      </c>
      <c r="E24" s="702">
        <v>126</v>
      </c>
      <c r="F24" s="702">
        <v>68</v>
      </c>
      <c r="G24" s="702">
        <v>127</v>
      </c>
      <c r="H24" s="702">
        <v>6</v>
      </c>
      <c r="I24" s="702">
        <v>2</v>
      </c>
      <c r="J24" s="702">
        <v>2</v>
      </c>
      <c r="K24" s="702">
        <v>1</v>
      </c>
      <c r="L24" s="692">
        <f t="shared" si="2"/>
        <v>155</v>
      </c>
      <c r="M24" s="616">
        <v>9</v>
      </c>
      <c r="N24" s="702">
        <v>8</v>
      </c>
      <c r="O24" s="616">
        <v>138</v>
      </c>
      <c r="P24" s="687">
        <v>0</v>
      </c>
      <c r="Q24" s="664" t="s">
        <v>233</v>
      </c>
    </row>
    <row r="25" spans="1:17" s="188" customFormat="1" ht="21.75" customHeight="1">
      <c r="A25" s="661" t="s">
        <v>1158</v>
      </c>
      <c r="B25" s="618">
        <v>31</v>
      </c>
      <c r="C25" s="616">
        <v>27</v>
      </c>
      <c r="D25" s="702">
        <f t="shared" si="1"/>
        <v>60</v>
      </c>
      <c r="E25" s="702">
        <v>21</v>
      </c>
      <c r="F25" s="702">
        <v>12</v>
      </c>
      <c r="G25" s="702">
        <v>21</v>
      </c>
      <c r="H25" s="702">
        <v>2</v>
      </c>
      <c r="I25" s="702">
        <v>1</v>
      </c>
      <c r="J25" s="702">
        <v>2</v>
      </c>
      <c r="K25" s="702">
        <v>1</v>
      </c>
      <c r="L25" s="692">
        <f t="shared" si="2"/>
        <v>35</v>
      </c>
      <c r="M25" s="616">
        <v>3</v>
      </c>
      <c r="N25" s="702">
        <v>5</v>
      </c>
      <c r="O25" s="616">
        <v>27</v>
      </c>
      <c r="P25" s="687">
        <v>0</v>
      </c>
      <c r="Q25" s="664" t="s">
        <v>234</v>
      </c>
    </row>
    <row r="26" spans="1:17" s="188" customFormat="1" ht="21.75" customHeight="1">
      <c r="A26" s="661" t="s">
        <v>1159</v>
      </c>
      <c r="B26" s="618">
        <v>174</v>
      </c>
      <c r="C26" s="616">
        <v>148</v>
      </c>
      <c r="D26" s="702">
        <f t="shared" si="1"/>
        <v>237</v>
      </c>
      <c r="E26" s="702">
        <v>55</v>
      </c>
      <c r="F26" s="702">
        <v>34</v>
      </c>
      <c r="G26" s="702">
        <v>121</v>
      </c>
      <c r="H26" s="702">
        <v>19</v>
      </c>
      <c r="I26" s="702">
        <v>3</v>
      </c>
      <c r="J26" s="702">
        <v>1</v>
      </c>
      <c r="K26" s="702">
        <v>4</v>
      </c>
      <c r="L26" s="692">
        <f>SUM(M26:P26)</f>
        <v>172</v>
      </c>
      <c r="M26" s="616">
        <v>2</v>
      </c>
      <c r="N26" s="702">
        <v>22</v>
      </c>
      <c r="O26" s="616">
        <v>148</v>
      </c>
      <c r="P26" s="687">
        <v>0</v>
      </c>
      <c r="Q26" s="664" t="s">
        <v>235</v>
      </c>
    </row>
    <row r="27" spans="1:17" s="188" customFormat="1" ht="21.75" customHeight="1">
      <c r="A27" s="661" t="s">
        <v>1160</v>
      </c>
      <c r="B27" s="618">
        <v>599</v>
      </c>
      <c r="C27" s="616">
        <v>308</v>
      </c>
      <c r="D27" s="702">
        <f t="shared" si="1"/>
        <v>366</v>
      </c>
      <c r="E27" s="702">
        <v>38</v>
      </c>
      <c r="F27" s="702">
        <v>20</v>
      </c>
      <c r="G27" s="702">
        <v>204</v>
      </c>
      <c r="H27" s="702">
        <v>84</v>
      </c>
      <c r="I27" s="702">
        <v>9</v>
      </c>
      <c r="J27" s="702">
        <v>3</v>
      </c>
      <c r="K27" s="702">
        <v>8</v>
      </c>
      <c r="L27" s="692">
        <f t="shared" si="2"/>
        <v>325</v>
      </c>
      <c r="M27" s="616">
        <v>3</v>
      </c>
      <c r="N27" s="616">
        <v>14</v>
      </c>
      <c r="O27" s="616">
        <v>308</v>
      </c>
      <c r="P27" s="687">
        <v>0</v>
      </c>
      <c r="Q27" s="664" t="s">
        <v>236</v>
      </c>
    </row>
    <row r="28" spans="1:17" s="188" customFormat="1" ht="21.75" customHeight="1">
      <c r="A28" s="661" t="s">
        <v>1161</v>
      </c>
      <c r="B28" s="618">
        <v>708</v>
      </c>
      <c r="C28" s="616">
        <v>453</v>
      </c>
      <c r="D28" s="702">
        <f t="shared" si="1"/>
        <v>683</v>
      </c>
      <c r="E28" s="702">
        <v>139</v>
      </c>
      <c r="F28" s="702">
        <v>91</v>
      </c>
      <c r="G28" s="702">
        <v>335</v>
      </c>
      <c r="H28" s="702">
        <v>92</v>
      </c>
      <c r="I28" s="702">
        <v>14</v>
      </c>
      <c r="J28" s="702">
        <v>7</v>
      </c>
      <c r="K28" s="702">
        <v>5</v>
      </c>
      <c r="L28" s="692">
        <f t="shared" si="2"/>
        <v>604</v>
      </c>
      <c r="M28" s="616">
        <v>22</v>
      </c>
      <c r="N28" s="702">
        <v>149</v>
      </c>
      <c r="O28" s="616">
        <v>432</v>
      </c>
      <c r="P28" s="687">
        <v>1</v>
      </c>
      <c r="Q28" s="664" t="s">
        <v>3</v>
      </c>
    </row>
    <row r="29" spans="1:17" s="188" customFormat="1" ht="21.75" customHeight="1">
      <c r="A29" s="661" t="s">
        <v>1162</v>
      </c>
      <c r="B29" s="618">
        <v>904</v>
      </c>
      <c r="C29" s="616">
        <v>601</v>
      </c>
      <c r="D29" s="702">
        <f t="shared" si="1"/>
        <v>817</v>
      </c>
      <c r="E29" s="702">
        <v>130</v>
      </c>
      <c r="F29" s="702">
        <v>86</v>
      </c>
      <c r="G29" s="702">
        <v>431</v>
      </c>
      <c r="H29" s="702">
        <v>126</v>
      </c>
      <c r="I29" s="702">
        <v>23</v>
      </c>
      <c r="J29" s="702">
        <v>9</v>
      </c>
      <c r="K29" s="702">
        <v>12</v>
      </c>
      <c r="L29" s="692">
        <f t="shared" si="2"/>
        <v>702</v>
      </c>
      <c r="M29" s="616">
        <v>15</v>
      </c>
      <c r="N29" s="616">
        <v>86</v>
      </c>
      <c r="O29" s="616">
        <v>601</v>
      </c>
      <c r="P29" s="687">
        <v>0</v>
      </c>
      <c r="Q29" s="664" t="s">
        <v>4</v>
      </c>
    </row>
    <row r="30" spans="1:17" s="188" customFormat="1" ht="21.75" customHeight="1">
      <c r="A30" s="661" t="s">
        <v>1163</v>
      </c>
      <c r="B30" s="618">
        <v>824</v>
      </c>
      <c r="C30" s="616">
        <v>498</v>
      </c>
      <c r="D30" s="702">
        <f t="shared" si="1"/>
        <v>649</v>
      </c>
      <c r="E30" s="702">
        <v>96</v>
      </c>
      <c r="F30" s="702">
        <v>55</v>
      </c>
      <c r="G30" s="702">
        <v>360</v>
      </c>
      <c r="H30" s="702">
        <v>103</v>
      </c>
      <c r="I30" s="702">
        <v>19</v>
      </c>
      <c r="J30" s="702">
        <v>6</v>
      </c>
      <c r="K30" s="702">
        <v>10</v>
      </c>
      <c r="L30" s="692">
        <f t="shared" si="2"/>
        <v>660</v>
      </c>
      <c r="M30" s="616">
        <v>55</v>
      </c>
      <c r="N30" s="702">
        <v>106</v>
      </c>
      <c r="O30" s="616">
        <v>498</v>
      </c>
      <c r="P30" s="687">
        <v>1</v>
      </c>
      <c r="Q30" s="664" t="s">
        <v>5</v>
      </c>
    </row>
    <row r="31" spans="1:17" s="155" customFormat="1" ht="21.75" customHeight="1">
      <c r="A31" s="661" t="s">
        <v>1164</v>
      </c>
      <c r="B31" s="618">
        <v>1108</v>
      </c>
      <c r="C31" s="616">
        <v>784</v>
      </c>
      <c r="D31" s="702">
        <f t="shared" si="1"/>
        <v>988</v>
      </c>
      <c r="E31" s="702">
        <v>126</v>
      </c>
      <c r="F31" s="702">
        <v>78</v>
      </c>
      <c r="G31" s="702">
        <v>582</v>
      </c>
      <c r="H31" s="702">
        <v>154</v>
      </c>
      <c r="I31" s="702">
        <v>27</v>
      </c>
      <c r="J31" s="702">
        <v>12</v>
      </c>
      <c r="K31" s="702">
        <v>9</v>
      </c>
      <c r="L31" s="692">
        <f t="shared" si="2"/>
        <v>920</v>
      </c>
      <c r="M31" s="616">
        <v>27</v>
      </c>
      <c r="N31" s="616">
        <v>109</v>
      </c>
      <c r="O31" s="616">
        <v>784</v>
      </c>
      <c r="P31" s="687">
        <v>0</v>
      </c>
      <c r="Q31" s="664" t="s">
        <v>6</v>
      </c>
    </row>
    <row r="32" spans="1:17" s="49" customFormat="1" ht="2.25" customHeight="1" thickBot="1">
      <c r="A32" s="493"/>
      <c r="B32" s="495"/>
      <c r="C32" s="286"/>
      <c r="D32" s="287"/>
      <c r="E32" s="287"/>
      <c r="F32" s="287"/>
      <c r="G32" s="287"/>
      <c r="H32" s="287"/>
      <c r="I32" s="287"/>
      <c r="J32" s="287"/>
      <c r="K32" s="287"/>
      <c r="L32" s="286"/>
      <c r="M32" s="286"/>
      <c r="N32" s="286"/>
      <c r="O32" s="286"/>
      <c r="P32" s="496"/>
      <c r="Q32" s="494"/>
    </row>
    <row r="33" spans="1:17" s="49" customFormat="1" ht="2.25" customHeight="1">
      <c r="A33" s="176"/>
      <c r="B33" s="156"/>
      <c r="C33" s="156"/>
      <c r="D33" s="177"/>
      <c r="E33" s="177"/>
      <c r="F33" s="177"/>
      <c r="G33" s="177"/>
      <c r="H33" s="177"/>
      <c r="I33" s="177"/>
      <c r="J33" s="177"/>
      <c r="K33" s="177"/>
      <c r="L33" s="156"/>
      <c r="M33" s="156"/>
      <c r="N33" s="156"/>
      <c r="O33" s="156"/>
      <c r="P33" s="156"/>
      <c r="Q33" s="492"/>
    </row>
    <row r="34" spans="1:17" ht="12" customHeight="1">
      <c r="A34" s="49" t="s">
        <v>237</v>
      </c>
      <c r="B34" s="74"/>
      <c r="C34" s="74"/>
      <c r="D34" s="74"/>
      <c r="E34" s="75"/>
      <c r="F34" s="75"/>
      <c r="G34" s="75"/>
      <c r="H34" s="75"/>
      <c r="I34" s="285" t="s">
        <v>238</v>
      </c>
      <c r="J34" s="74"/>
      <c r="K34" s="74"/>
      <c r="L34" s="74"/>
      <c r="M34" s="74"/>
      <c r="N34" s="74"/>
      <c r="O34" s="74"/>
      <c r="P34" s="47"/>
      <c r="Q34" s="47"/>
    </row>
    <row r="35" spans="1:17" ht="21" customHeight="1">
      <c r="A35" s="55"/>
      <c r="B35" s="74"/>
      <c r="C35" s="74"/>
      <c r="D35" s="74"/>
      <c r="E35" s="75"/>
      <c r="F35" s="75"/>
      <c r="G35" s="75"/>
      <c r="H35" s="75"/>
      <c r="I35" s="75"/>
      <c r="J35" s="74"/>
      <c r="K35" s="74"/>
      <c r="L35" s="74"/>
      <c r="M35" s="74"/>
      <c r="N35" s="74"/>
      <c r="O35" s="74"/>
      <c r="P35" s="47"/>
      <c r="Q35" s="47"/>
    </row>
    <row r="36" spans="1:17" ht="21" customHeight="1">
      <c r="A36" s="55"/>
      <c r="B36" s="74"/>
      <c r="C36" s="74"/>
      <c r="D36" s="74"/>
      <c r="E36" s="75"/>
      <c r="F36" s="75"/>
      <c r="G36" s="75"/>
      <c r="H36" s="75"/>
      <c r="I36" s="75"/>
      <c r="J36" s="74"/>
      <c r="K36" s="74"/>
      <c r="L36" s="74"/>
      <c r="M36" s="74"/>
      <c r="N36" s="74"/>
      <c r="O36" s="74"/>
      <c r="P36" s="47"/>
      <c r="Q36" s="47"/>
    </row>
    <row r="37" spans="1:17" ht="21" customHeight="1">
      <c r="A37" s="55"/>
      <c r="B37" s="74"/>
      <c r="C37" s="74"/>
      <c r="D37" s="74"/>
      <c r="E37" s="75"/>
      <c r="F37" s="75"/>
      <c r="G37" s="75"/>
      <c r="H37" s="75"/>
      <c r="I37" s="75"/>
      <c r="J37" s="74"/>
      <c r="K37" s="74"/>
      <c r="L37" s="74"/>
      <c r="M37" s="74"/>
      <c r="N37" s="74"/>
      <c r="O37" s="74"/>
      <c r="P37" s="47"/>
      <c r="Q37" s="47"/>
    </row>
    <row r="38" spans="1:17" ht="21" customHeight="1">
      <c r="A38" s="55"/>
      <c r="B38" s="78"/>
      <c r="C38" s="78"/>
      <c r="D38" s="78"/>
      <c r="E38" s="54"/>
      <c r="F38" s="54"/>
      <c r="G38" s="54"/>
      <c r="H38" s="54"/>
      <c r="I38" s="54"/>
      <c r="J38" s="78"/>
      <c r="K38" s="78"/>
      <c r="L38" s="78"/>
      <c r="M38" s="78"/>
      <c r="N38" s="78"/>
      <c r="O38" s="78"/>
      <c r="P38" s="55"/>
      <c r="Q38" s="55"/>
    </row>
    <row r="39" spans="1:17" ht="21" customHeight="1">
      <c r="A39" s="55"/>
      <c r="B39" s="78"/>
      <c r="C39" s="78"/>
      <c r="D39" s="78"/>
      <c r="E39" s="54"/>
      <c r="F39" s="54"/>
      <c r="G39" s="54"/>
      <c r="H39" s="54"/>
      <c r="I39" s="54"/>
      <c r="J39" s="78"/>
      <c r="K39" s="78"/>
      <c r="L39" s="78"/>
      <c r="M39" s="78"/>
      <c r="N39" s="78"/>
      <c r="O39" s="78"/>
      <c r="P39" s="55"/>
      <c r="Q39" s="55"/>
    </row>
    <row r="40" spans="1:17" ht="21" customHeight="1">
      <c r="A40" s="55"/>
      <c r="B40" s="78"/>
      <c r="C40" s="78"/>
      <c r="D40" s="78"/>
      <c r="E40" s="54"/>
      <c r="F40" s="54"/>
      <c r="G40" s="54"/>
      <c r="H40" s="54"/>
      <c r="I40" s="54"/>
      <c r="J40" s="78"/>
      <c r="K40" s="78"/>
      <c r="L40" s="78"/>
      <c r="M40" s="78"/>
      <c r="N40" s="78"/>
      <c r="O40" s="78"/>
      <c r="P40" s="55"/>
      <c r="Q40" s="55"/>
    </row>
    <row r="41" spans="1:17" ht="21" customHeight="1">
      <c r="A41" s="55"/>
      <c r="B41" s="78"/>
      <c r="C41" s="78"/>
      <c r="D41" s="78"/>
      <c r="E41" s="54"/>
      <c r="F41" s="54"/>
      <c r="G41" s="54"/>
      <c r="H41" s="54"/>
      <c r="I41" s="54"/>
      <c r="J41" s="78"/>
      <c r="K41" s="78"/>
      <c r="L41" s="78"/>
      <c r="M41" s="78"/>
      <c r="N41" s="78"/>
      <c r="O41" s="78"/>
      <c r="P41" s="55"/>
      <c r="Q41" s="55"/>
    </row>
    <row r="42" spans="1:17" ht="21" customHeight="1">
      <c r="A42" s="55"/>
      <c r="B42" s="55"/>
      <c r="C42" s="55"/>
      <c r="D42" s="55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</row>
    <row r="43" spans="1:17" ht="21" customHeight="1">
      <c r="A43" s="55"/>
      <c r="B43" s="55"/>
      <c r="C43" s="55"/>
      <c r="D43" s="55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</row>
    <row r="44" spans="1:17" ht="21" customHeight="1">
      <c r="A44" s="55"/>
      <c r="B44" s="55"/>
      <c r="C44" s="55"/>
      <c r="D44" s="55"/>
      <c r="E44" s="54"/>
      <c r="F44" s="54"/>
      <c r="G44" s="54"/>
      <c r="H44" s="54"/>
      <c r="I44" s="54"/>
      <c r="J44" s="55"/>
      <c r="K44" s="55"/>
      <c r="L44" s="55"/>
      <c r="M44" s="55"/>
      <c r="N44" s="55"/>
      <c r="O44" s="55"/>
      <c r="P44" s="55"/>
      <c r="Q44" s="55"/>
    </row>
    <row r="45" spans="1:17" ht="21" customHeight="1">
      <c r="A45" s="55"/>
      <c r="B45" s="55"/>
      <c r="C45" s="55"/>
      <c r="D45" s="55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</row>
    <row r="46" spans="1:17" ht="21" customHeight="1">
      <c r="A46" s="55"/>
      <c r="B46" s="55"/>
      <c r="C46" s="55"/>
      <c r="D46" s="55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</row>
    <row r="47" spans="1:17" ht="21" customHeight="1">
      <c r="A47" s="55"/>
      <c r="B47" s="55"/>
      <c r="C47" s="55"/>
      <c r="D47" s="55"/>
      <c r="E47" s="54"/>
      <c r="F47" s="54"/>
      <c r="G47" s="54"/>
      <c r="H47" s="54"/>
      <c r="I47" s="54"/>
      <c r="J47" s="55"/>
      <c r="K47" s="55"/>
      <c r="L47" s="55"/>
      <c r="M47" s="55"/>
      <c r="N47" s="55"/>
      <c r="O47" s="55"/>
      <c r="P47" s="55"/>
      <c r="Q47" s="55"/>
    </row>
    <row r="48" spans="1:17" ht="21" customHeight="1">
      <c r="A48" s="55"/>
      <c r="B48" s="55"/>
      <c r="C48" s="55"/>
      <c r="D48" s="55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</row>
    <row r="49" spans="1:17" ht="21" customHeight="1">
      <c r="A49" s="55"/>
      <c r="B49" s="55"/>
      <c r="C49" s="55"/>
      <c r="D49" s="55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</row>
    <row r="50" spans="1:17" ht="21" customHeight="1">
      <c r="A50" s="55"/>
      <c r="B50" s="55"/>
      <c r="C50" s="55"/>
      <c r="D50" s="55"/>
      <c r="E50" s="54"/>
      <c r="F50" s="54"/>
      <c r="G50" s="54"/>
      <c r="H50" s="54"/>
      <c r="I50" s="54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55"/>
      <c r="B51" s="55"/>
      <c r="C51" s="55"/>
      <c r="D51" s="55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</row>
    <row r="52" spans="1:17" ht="21" customHeight="1">
      <c r="A52" s="55"/>
      <c r="B52" s="55"/>
      <c r="C52" s="55"/>
      <c r="D52" s="55"/>
      <c r="E52" s="54"/>
      <c r="F52" s="54"/>
      <c r="G52" s="54"/>
      <c r="H52" s="54"/>
      <c r="I52" s="54"/>
      <c r="J52" s="55"/>
      <c r="K52" s="55"/>
      <c r="L52" s="55"/>
      <c r="M52" s="55"/>
      <c r="N52" s="55"/>
      <c r="O52" s="55"/>
      <c r="P52" s="55"/>
      <c r="Q52" s="55"/>
    </row>
    <row r="53" spans="1:17" ht="21" customHeight="1">
      <c r="A53" s="55"/>
      <c r="B53" s="55"/>
      <c r="C53" s="55"/>
      <c r="D53" s="55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</row>
    <row r="54" spans="1:17" ht="21" customHeight="1">
      <c r="A54" s="55"/>
      <c r="B54" s="55"/>
      <c r="C54" s="55"/>
      <c r="D54" s="55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</row>
    <row r="55" spans="1:17" ht="21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21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21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21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ht="21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ht="21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1:17" ht="21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1:17" ht="21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1:17" ht="21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21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21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ht="21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</row>
    <row r="67" spans="1:17" ht="21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17" ht="21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ht="21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ht="21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17" ht="21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1:17" ht="21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17" ht="21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7" ht="21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1:17" ht="21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1:17" ht="21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</row>
    <row r="79" spans="1:17" ht="21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 ht="21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1:17" ht="21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1:17" ht="21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21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21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ht="21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7" ht="21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1:17" ht="21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</row>
    <row r="88" spans="1:17" ht="21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</row>
    <row r="89" spans="1:17" ht="21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</row>
    <row r="90" spans="1:17" ht="21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</row>
    <row r="91" spans="1:17" ht="21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</row>
    <row r="92" spans="1:17" ht="21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</row>
    <row r="93" spans="1:17" ht="21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</row>
    <row r="94" spans="1:17" ht="21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</row>
    <row r="95" spans="1:17" ht="21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</row>
    <row r="96" spans="1:17" ht="21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</row>
    <row r="97" spans="1:17" ht="21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21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21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21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21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21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21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21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21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21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21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21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21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21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21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21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21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21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21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21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21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21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21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21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21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21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21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21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21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21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21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21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21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21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21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21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21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21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1:17" ht="21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1:17" ht="21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1:17" ht="21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1:17" ht="21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</row>
    <row r="140" spans="1:17" ht="21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1:17" ht="21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1:17" ht="21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1:17" ht="21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1:17" ht="21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1:17" ht="21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spans="1:17" ht="21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1:17" ht="21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</row>
    <row r="148" spans="1:17" ht="21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</row>
    <row r="149" spans="1:17" ht="21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</row>
    <row r="150" spans="1:17" ht="21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1:17" ht="21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1:17" ht="21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</row>
    <row r="153" spans="1:17" ht="21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</row>
    <row r="154" spans="1:17" ht="21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1:17" ht="21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</row>
    <row r="156" spans="1:17" ht="21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</row>
    <row r="157" spans="1:17" ht="21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  <row r="158" spans="1:17" ht="21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</row>
    <row r="159" spans="1:17" ht="21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</row>
    <row r="160" spans="1:17" ht="21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</row>
    <row r="161" spans="1:17" ht="21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</row>
    <row r="162" spans="1:17" ht="21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</row>
    <row r="163" spans="1:17" ht="21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</row>
    <row r="164" spans="1:17" ht="21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</row>
    <row r="165" spans="1:17" ht="21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1:17" ht="21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ht="21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ht="21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1:17" ht="21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</row>
    <row r="170" spans="1:17" ht="21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</row>
    <row r="171" spans="1:17" ht="21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</row>
    <row r="172" spans="1:17" ht="21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1:17" ht="21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</row>
    <row r="174" spans="1:17" ht="21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</row>
    <row r="175" spans="1:17" ht="21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</row>
    <row r="176" spans="1:17" ht="21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</row>
    <row r="177" spans="1:17" ht="21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</row>
    <row r="178" spans="1:17" ht="21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</row>
    <row r="179" spans="1:17" ht="21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</row>
    <row r="180" spans="1:17" ht="21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</row>
    <row r="181" spans="1:17" ht="21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</row>
    <row r="182" spans="1:17" ht="21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</row>
    <row r="183" spans="1:17" ht="21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</row>
    <row r="184" spans="1:17" ht="21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</row>
    <row r="185" spans="1:17" ht="21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</row>
    <row r="186" spans="1:17" ht="21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</row>
    <row r="187" spans="1:17" ht="21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</row>
    <row r="188" spans="1:17" ht="21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</row>
    <row r="189" spans="1:17" ht="21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</row>
    <row r="190" spans="1:17" ht="21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</row>
    <row r="191" spans="1:17" ht="21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</row>
    <row r="192" spans="1:17" ht="21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</row>
    <row r="193" spans="1:17" ht="21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</row>
    <row r="194" spans="1:17" ht="21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</row>
    <row r="195" spans="1:17" ht="21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</row>
    <row r="196" spans="1:17" ht="21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</row>
    <row r="197" spans="1:17" ht="21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</row>
    <row r="198" spans="1:17" ht="21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</row>
    <row r="199" spans="1:17" ht="21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</row>
    <row r="200" spans="1:17" ht="21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</row>
    <row r="201" spans="1:17" ht="21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</row>
    <row r="202" spans="1:17" ht="21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</row>
    <row r="203" spans="1:17" ht="21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</row>
    <row r="204" spans="1:17" ht="21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</row>
    <row r="205" spans="1:17" ht="21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</row>
    <row r="206" spans="1:17" ht="21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</row>
    <row r="207" spans="1:17" ht="21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</row>
    <row r="208" spans="1:17" ht="21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1:17" ht="21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1:17" ht="21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</row>
    <row r="211" spans="1:17" ht="21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</row>
    <row r="212" spans="1:17" ht="21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</row>
    <row r="213" spans="1:17" ht="21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</row>
    <row r="214" spans="1:17" ht="21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</row>
    <row r="215" spans="1:17" ht="21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</row>
    <row r="216" spans="1:17" ht="21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</row>
    <row r="217" spans="1:17" ht="21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</row>
    <row r="218" spans="1:17" ht="21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</row>
    <row r="219" spans="1:17" ht="21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</row>
    <row r="220" spans="1:17" ht="21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</row>
    <row r="221" spans="1:17" ht="21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</row>
    <row r="222" spans="1:17" ht="21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</row>
    <row r="223" spans="1:17" ht="21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</row>
    <row r="224" spans="1:17" ht="21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</row>
    <row r="225" spans="1:17" ht="21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</row>
    <row r="226" spans="1:17" ht="21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</row>
    <row r="227" spans="1:17" ht="21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</row>
    <row r="228" spans="1:17" ht="21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</row>
    <row r="229" spans="1:17" ht="21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</row>
    <row r="230" spans="1:17" ht="21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</row>
    <row r="231" spans="1:17" ht="21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</row>
    <row r="232" spans="1:17" ht="21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</row>
    <row r="233" spans="1:17" ht="21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</row>
    <row r="234" spans="1:17" ht="21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</row>
    <row r="235" spans="1:17" ht="21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</row>
    <row r="236" spans="1:17" ht="21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</row>
    <row r="237" spans="1:17" ht="21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</row>
    <row r="238" spans="1:17" ht="21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</row>
    <row r="239" spans="1:17" ht="21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</row>
    <row r="240" spans="1:17" ht="21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</row>
    <row r="241" spans="1:17" ht="21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</row>
    <row r="242" spans="1:17" ht="21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</row>
    <row r="243" spans="1:17" ht="21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</row>
    <row r="244" spans="1:17" ht="21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</row>
    <row r="245" spans="1:17" ht="21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</row>
    <row r="246" spans="1:17" ht="21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</row>
    <row r="247" spans="1:17" ht="21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</row>
    <row r="248" spans="1:17" ht="21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</row>
    <row r="249" spans="1:17" ht="21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</row>
    <row r="250" spans="1:17" ht="21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</row>
    <row r="251" spans="1:17" ht="21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1:17" ht="21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</row>
    <row r="253" spans="1:17" ht="21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</row>
    <row r="254" spans="1:17" ht="21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</row>
    <row r="255" spans="1:17" ht="21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</row>
    <row r="256" spans="1:17" ht="21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</row>
    <row r="257" spans="1:17" ht="21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</row>
    <row r="258" spans="1:17" ht="21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</row>
    <row r="259" spans="1:17" ht="21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</row>
    <row r="260" spans="1:17" ht="21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</row>
    <row r="261" spans="1:17" ht="21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</row>
    <row r="262" spans="1:17" ht="21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</row>
    <row r="263" spans="1:17" ht="21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</row>
    <row r="264" spans="1:17" ht="21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</row>
    <row r="265" spans="1:17" ht="21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</row>
    <row r="266" spans="1:17" ht="21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</row>
    <row r="267" spans="1:17" ht="21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</row>
    <row r="268" spans="1:17" ht="21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</row>
    <row r="269" spans="1:17" ht="21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</row>
    <row r="270" spans="1:17" ht="21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</row>
    <row r="271" spans="1:17" ht="21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</row>
    <row r="272" spans="1:17" ht="21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</row>
    <row r="273" spans="1:17" ht="21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</row>
    <row r="274" spans="1:17" ht="21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</row>
    <row r="275" spans="1:17" ht="21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</row>
    <row r="276" spans="1:17" ht="21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</row>
    <row r="277" spans="1:17" ht="21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</row>
    <row r="278" spans="1:17" ht="21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</row>
    <row r="279" spans="1:17" ht="21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</row>
    <row r="280" spans="1:17" ht="21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</row>
    <row r="281" spans="1:17" ht="21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</row>
    <row r="282" spans="1:17" ht="21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</row>
    <row r="283" spans="1:17" ht="21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</row>
    <row r="284" spans="1:17" ht="21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</row>
    <row r="285" spans="1:17" ht="21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</row>
    <row r="286" spans="1:17" ht="21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</row>
    <row r="287" spans="1:17" ht="21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</row>
    <row r="288" spans="1:17" ht="21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</row>
    <row r="289" spans="1:17" ht="21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</row>
    <row r="290" spans="1:17" ht="21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</row>
    <row r="291" spans="1:17" ht="21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</row>
    <row r="292" spans="1:17" ht="21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</row>
    <row r="293" spans="1:17" ht="21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</row>
    <row r="294" spans="1:17" ht="21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</row>
    <row r="295" spans="1:17" ht="21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</row>
    <row r="296" spans="1:17" ht="21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</row>
    <row r="297" spans="1:17" ht="21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</row>
    <row r="298" spans="1:17" ht="21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</row>
    <row r="299" spans="1:17" ht="21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</row>
    <row r="300" spans="1:17" ht="21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</row>
    <row r="301" spans="1:17" ht="21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</row>
    <row r="302" spans="1:17" ht="21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</row>
    <row r="303" spans="1:17" ht="21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</row>
    <row r="304" spans="1:17" ht="21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</row>
    <row r="305" spans="1:17" ht="21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</row>
    <row r="306" spans="1:17" ht="21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</row>
    <row r="307" spans="1:17" ht="21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</row>
    <row r="308" spans="1:17" ht="21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</row>
    <row r="309" spans="1:17" ht="21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</row>
    <row r="310" spans="1:17" ht="21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</row>
    <row r="311" spans="1:17" ht="21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</row>
    <row r="312" spans="1:17" ht="21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</row>
    <row r="313" spans="1:17" ht="21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</row>
    <row r="314" spans="1:17" ht="21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</row>
    <row r="315" spans="1:17" ht="21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</row>
    <row r="316" spans="1:17" ht="21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</row>
    <row r="317" spans="1:17" ht="21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</row>
    <row r="318" spans="1:17" ht="21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</row>
    <row r="319" spans="1:17" ht="21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</row>
    <row r="320" spans="1:17" ht="21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</row>
    <row r="321" spans="1:17" ht="21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</row>
    <row r="322" spans="1:17" ht="21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</row>
    <row r="323" spans="1:17" ht="21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</row>
    <row r="324" spans="1:17" ht="21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</row>
    <row r="325" spans="1:17" ht="21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</row>
    <row r="326" spans="1:17" ht="21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</row>
    <row r="327" spans="1:17" ht="21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</row>
    <row r="328" spans="1:17" ht="21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</row>
    <row r="329" spans="1:17" ht="21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</row>
    <row r="330" spans="1:17" ht="21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</row>
    <row r="331" spans="1:17" ht="21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</row>
    <row r="332" spans="1:17" ht="21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</row>
    <row r="333" spans="1:17" ht="21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</row>
    <row r="334" spans="1:17" ht="21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</row>
    <row r="335" spans="1:17" ht="21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</row>
    <row r="336" spans="1:17" ht="21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</row>
    <row r="337" spans="1:17" ht="21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</row>
    <row r="338" spans="1:17" ht="21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</row>
    <row r="339" spans="1:17" ht="21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</row>
    <row r="340" spans="1:17" ht="21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</row>
    <row r="341" spans="1:17" ht="21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</row>
    <row r="342" spans="1:17" ht="21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</row>
    <row r="343" spans="1:17" ht="21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</row>
    <row r="344" spans="1:17" ht="21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</row>
    <row r="345" spans="1:17" ht="21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</row>
    <row r="346" spans="1:17" ht="21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</row>
    <row r="347" spans="1:17" ht="21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</row>
    <row r="348" spans="1:17" ht="21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</row>
    <row r="349" spans="1:17" ht="21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</row>
    <row r="350" spans="1:17" ht="21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</row>
    <row r="351" spans="1:17" ht="21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</row>
    <row r="352" spans="1:17" ht="21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</row>
    <row r="353" spans="1:17" ht="21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</row>
    <row r="354" spans="1:17" ht="21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</row>
    <row r="355" spans="1:17" ht="21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</row>
    <row r="356" spans="1:17" ht="21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</row>
    <row r="357" spans="1:17" ht="21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</row>
    <row r="358" spans="1:17" ht="21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</row>
    <row r="359" spans="1:17" ht="21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</row>
    <row r="360" spans="1:17" ht="21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</row>
    <row r="361" spans="1:17" ht="21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</row>
    <row r="362" spans="1:17" ht="21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</row>
    <row r="363" spans="1:17" ht="21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</row>
    <row r="364" spans="1:17" ht="21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</row>
    <row r="365" spans="1:17" ht="21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</row>
    <row r="366" spans="1:17" ht="21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</row>
    <row r="367" spans="1:17" ht="21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</row>
    <row r="368" spans="1:17" ht="21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</row>
    <row r="369" spans="1:17" ht="21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</row>
    <row r="370" spans="1:17" ht="21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</row>
    <row r="371" spans="1:17" ht="21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</row>
    <row r="372" spans="1:17" ht="21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</row>
    <row r="373" spans="1:17" ht="21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</row>
    <row r="374" spans="1:17" ht="21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</row>
    <row r="375" spans="1:17" ht="21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</row>
    <row r="376" spans="1:17" ht="21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</row>
    <row r="377" spans="1:17" ht="21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</row>
    <row r="378" spans="1:17" ht="21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</row>
    <row r="379" spans="1:17" ht="21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</row>
    <row r="380" spans="1:17" ht="21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</row>
    <row r="381" spans="1:17" ht="21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</row>
    <row r="382" spans="1:17" ht="21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</row>
    <row r="383" spans="1:17" ht="21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</row>
    <row r="384" spans="1:17" ht="21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</row>
    <row r="385" spans="1:17" ht="21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</row>
    <row r="386" spans="1:17" ht="21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</row>
    <row r="387" spans="1:17" ht="21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</row>
    <row r="388" spans="1:17" ht="21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</row>
    <row r="389" spans="1:17" ht="21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</row>
    <row r="390" spans="1:17" ht="21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</row>
    <row r="391" spans="1:17" ht="21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</row>
    <row r="392" spans="1:17" ht="21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</row>
    <row r="393" spans="1:17" ht="21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</row>
    <row r="394" spans="1:17" ht="21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</row>
    <row r="395" spans="1:17" ht="21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</row>
    <row r="396" spans="1:17" ht="21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</row>
    <row r="397" spans="1:17" ht="21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</row>
    <row r="398" spans="1:17" ht="21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</row>
    <row r="399" spans="1:17" ht="21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</row>
    <row r="400" spans="1:17" ht="21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</row>
    <row r="401" spans="1:17" ht="21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</row>
    <row r="402" spans="1:17" ht="21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</row>
    <row r="403" spans="1:17" ht="21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</row>
    <row r="404" spans="1:17" ht="21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</row>
    <row r="405" spans="1:17" ht="21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</row>
    <row r="406" spans="1:17" ht="21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</row>
    <row r="407" spans="1:17" ht="21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</row>
    <row r="408" spans="1:17" ht="21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</row>
    <row r="409" spans="1:17" ht="21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</row>
    <row r="410" spans="1:17" ht="21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</row>
    <row r="411" spans="1:17" ht="21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</row>
    <row r="412" spans="1:17" ht="21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</row>
    <row r="413" spans="1:17" ht="21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</row>
    <row r="414" spans="1:17" ht="21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</row>
    <row r="415" spans="1:17" ht="21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</row>
    <row r="416" spans="1:17" ht="21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</row>
    <row r="417" spans="1:17" ht="21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</row>
    <row r="418" spans="1:17" ht="21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</row>
    <row r="419" spans="1:17" ht="21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</row>
    <row r="420" spans="1:17" ht="21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</row>
    <row r="421" spans="1:17" ht="21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</row>
    <row r="422" spans="1:17" ht="21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</row>
    <row r="423" spans="1:17" ht="21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</row>
    <row r="424" spans="1:17" ht="21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</row>
    <row r="425" spans="1:17" ht="21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</row>
    <row r="426" spans="1:17" ht="21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</row>
    <row r="427" spans="1:17" ht="21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</row>
    <row r="428" spans="1:17" ht="21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</row>
    <row r="429" spans="1:17" ht="21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</row>
    <row r="430" spans="1:17" ht="21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</row>
    <row r="431" spans="1:17" ht="21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</row>
    <row r="432" spans="1:17" ht="21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</row>
    <row r="433" spans="1:17" ht="21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</row>
    <row r="434" spans="1:17" ht="21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</row>
    <row r="435" spans="1:17" ht="21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</row>
    <row r="436" spans="1:17" ht="21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</row>
    <row r="437" spans="1:17" ht="21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</row>
    <row r="438" spans="1:17" ht="21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</row>
    <row r="439" spans="1:17" ht="21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</row>
    <row r="440" spans="1:17" ht="21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</row>
    <row r="441" spans="1:17" ht="21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</row>
    <row r="442" spans="1:17" ht="21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</row>
    <row r="443" spans="1:17" ht="21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</row>
    <row r="444" spans="1:17" ht="21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</row>
    <row r="445" spans="1:17" ht="21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</row>
    <row r="446" spans="1:17" ht="21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</row>
    <row r="447" spans="1:17" ht="21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</row>
    <row r="448" spans="1:17" ht="21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</row>
    <row r="449" spans="1:17" ht="21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</row>
    <row r="450" spans="1:17" ht="21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</row>
    <row r="451" spans="1:17" ht="21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</row>
    <row r="452" spans="1:17" ht="21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</row>
    <row r="453" spans="1:17" ht="21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</row>
    <row r="454" spans="1:17" ht="21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</row>
    <row r="455" spans="1:17" ht="21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</row>
    <row r="456" spans="1:17" ht="21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</row>
    <row r="457" spans="1:17" ht="21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</row>
    <row r="458" spans="1:17" ht="21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</row>
    <row r="459" spans="1:17" ht="21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</row>
    <row r="460" spans="1:17" ht="21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</row>
    <row r="461" spans="1:17" ht="21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</row>
    <row r="462" spans="1:17" ht="21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</row>
    <row r="463" spans="1:17" ht="21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</row>
    <row r="464" spans="1:17" ht="21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</row>
    <row r="465" spans="1:17" ht="21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</row>
    <row r="466" spans="1:17" ht="21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</row>
    <row r="467" spans="1:17" ht="21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</row>
    <row r="468" spans="1:17" ht="21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</row>
    <row r="469" spans="1:17" ht="21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</row>
    <row r="470" spans="1:17" ht="21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</row>
    <row r="471" spans="1:17" ht="21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</row>
    <row r="472" spans="1:17" ht="21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</row>
    <row r="473" spans="1:17" ht="21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</row>
    <row r="474" spans="1:17" ht="21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</row>
    <row r="475" spans="1:17" ht="21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</row>
    <row r="476" spans="1:17" ht="21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</row>
    <row r="477" spans="1:17" ht="21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</row>
    <row r="478" spans="1:17" ht="21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</row>
    <row r="479" spans="1:17" ht="21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</row>
    <row r="480" spans="1:17" ht="21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</row>
    <row r="481" spans="1:17" ht="21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</row>
    <row r="482" spans="1:17" ht="21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</row>
    <row r="483" spans="1:17" ht="21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</row>
    <row r="484" spans="1:17" ht="21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</row>
    <row r="485" spans="1:17" ht="21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</row>
    <row r="486" spans="1:17" ht="21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</row>
    <row r="487" spans="1:17" ht="21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</row>
    <row r="488" spans="1:17" ht="21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</row>
    <row r="489" spans="1:17" ht="21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</row>
    <row r="490" spans="1:17" ht="21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</row>
    <row r="491" spans="1:17" ht="21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</row>
    <row r="492" spans="1:17" ht="21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</row>
    <row r="493" spans="1:17" ht="21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</row>
    <row r="494" spans="1:17" ht="21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</row>
    <row r="495" spans="1:17" ht="21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</row>
    <row r="496" spans="1:17" ht="21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</row>
    <row r="497" spans="1:17" ht="21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</row>
    <row r="498" spans="1:17" ht="21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</row>
    <row r="499" spans="1:17" ht="21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</row>
    <row r="500" spans="1:17" ht="21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</row>
    <row r="501" spans="1:17" ht="21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</row>
    <row r="502" spans="1:17" ht="21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</row>
    <row r="503" spans="1:17" ht="21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</row>
    <row r="504" spans="1:17" ht="21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</row>
    <row r="505" spans="1:17" ht="21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</row>
    <row r="506" spans="1:17" ht="21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</row>
    <row r="507" spans="1:17" ht="21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</row>
    <row r="508" spans="1:17" ht="21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</row>
    <row r="509" spans="1:17" ht="21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</row>
    <row r="510" spans="1:17" ht="21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</row>
    <row r="511" spans="1:17" ht="21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</row>
    <row r="512" spans="1:17" ht="21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</row>
    <row r="513" spans="1:17" ht="21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</row>
    <row r="514" spans="1:17" ht="21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</row>
    <row r="515" spans="1:17" ht="21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</row>
    <row r="516" spans="1:17" ht="21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</row>
    <row r="517" spans="1:17" ht="21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</row>
    <row r="518" spans="1:17" ht="21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</row>
    <row r="519" spans="1:17" ht="21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</row>
    <row r="520" spans="1:17" ht="21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</row>
    <row r="521" spans="1:17" ht="21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</row>
    <row r="522" spans="1:17" ht="21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</row>
    <row r="523" spans="1:17" ht="21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</row>
    <row r="524" spans="1:17" ht="21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</row>
    <row r="525" spans="1:17" ht="21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</row>
    <row r="526" spans="1:17" ht="21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</row>
    <row r="527" spans="1:17" ht="21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</row>
    <row r="528" spans="1:17" ht="21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</row>
    <row r="529" spans="1:17" ht="21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</row>
    <row r="530" spans="1:17" ht="21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</row>
    <row r="531" spans="1:17" ht="21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</row>
    <row r="532" spans="1:17" ht="21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</row>
    <row r="533" spans="1:17" ht="21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</row>
    <row r="534" spans="1:17" ht="21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</row>
    <row r="535" spans="1:17" ht="21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</row>
    <row r="536" spans="1:17" ht="21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</row>
    <row r="537" spans="1:17" ht="21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</row>
    <row r="538" spans="1:17" ht="21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</row>
    <row r="539" spans="1:17" ht="21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</row>
    <row r="540" spans="1:17" ht="21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</row>
    <row r="541" spans="1:17" ht="21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</row>
    <row r="542" spans="1:17" ht="21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</row>
    <row r="543" spans="1:17" ht="21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</row>
    <row r="544" spans="1:17" ht="21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</row>
    <row r="545" spans="1:17" ht="21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</row>
    <row r="546" spans="1:17" ht="21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</row>
    <row r="547" spans="1:17" ht="21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</row>
    <row r="548" spans="1:17" ht="21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</row>
    <row r="549" spans="1:17" ht="21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</row>
    <row r="550" spans="1:17" ht="21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</row>
    <row r="551" spans="1:17" ht="21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</row>
    <row r="552" spans="1:17" ht="21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</row>
    <row r="553" spans="1:17" ht="21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</row>
    <row r="554" spans="1:17" ht="21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</row>
    <row r="555" spans="1:17" ht="21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</row>
    <row r="556" spans="1:17" ht="21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</row>
    <row r="557" spans="1:17" ht="21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</row>
    <row r="558" spans="1:17" ht="21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</row>
    <row r="559" spans="1:17" ht="21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</row>
    <row r="560" spans="1:17" ht="21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</row>
    <row r="561" spans="1:17" ht="21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</row>
    <row r="562" spans="1:17" ht="21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</row>
    <row r="563" spans="1:17" ht="21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</row>
    <row r="564" spans="1:17" ht="21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</row>
    <row r="565" spans="1:17" ht="21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</row>
    <row r="566" spans="1:17" ht="21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</row>
    <row r="567" spans="1:17" ht="21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</row>
    <row r="568" spans="1:17" ht="21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</row>
    <row r="569" spans="1:17" ht="21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</row>
    <row r="570" spans="1:17" ht="21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</row>
    <row r="571" spans="1:17" ht="21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</row>
    <row r="572" spans="1:17" ht="21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</row>
    <row r="573" spans="1:17" ht="21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</row>
    <row r="574" spans="1:17" ht="21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</row>
    <row r="575" spans="1:17" ht="21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</row>
    <row r="576" spans="1:17" ht="21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</row>
    <row r="577" spans="1:17" ht="21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</row>
    <row r="578" spans="1:17" ht="21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</row>
    <row r="579" spans="1:17" ht="21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</row>
    <row r="580" spans="1:17" ht="21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</row>
    <row r="581" spans="1:17" ht="21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</row>
    <row r="582" spans="1:17" ht="21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</row>
    <row r="583" spans="1:17" ht="21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</row>
    <row r="584" spans="1:17" ht="21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</row>
    <row r="585" spans="1:17" ht="21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</row>
    <row r="586" spans="1:17" ht="21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</row>
    <row r="587" spans="1:17" ht="21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</row>
    <row r="588" spans="1:17" ht="21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</row>
    <row r="589" spans="1:17" ht="21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</row>
    <row r="590" spans="1:17" ht="21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</row>
    <row r="591" spans="1:17" ht="21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</row>
    <row r="592" spans="1:17" ht="21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</row>
    <row r="593" spans="1:17" ht="21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</row>
    <row r="594" spans="1:17" ht="21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</row>
    <row r="595" spans="1:17" ht="21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</row>
    <row r="596" spans="1:17" ht="21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</row>
    <row r="597" spans="1:17" ht="21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</row>
    <row r="598" spans="1:17" ht="21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</row>
    <row r="599" spans="1:17" ht="21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</row>
    <row r="600" spans="1:17" ht="21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</row>
    <row r="601" spans="1:17" ht="21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</row>
    <row r="602" spans="1:17" ht="21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</row>
    <row r="603" spans="1:17" ht="21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</row>
    <row r="604" spans="1:17" ht="21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</row>
    <row r="605" spans="1:17" ht="21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</row>
    <row r="606" spans="1:17" ht="21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</row>
    <row r="607" spans="1:17" ht="21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</row>
    <row r="608" spans="1:17" ht="21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</row>
    <row r="609" spans="1:17" ht="21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</row>
    <row r="610" spans="1:17" ht="21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</row>
    <row r="611" spans="1:17" ht="21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</row>
    <row r="612" spans="1:17" ht="21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</row>
    <row r="613" spans="1:17" ht="21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</row>
    <row r="614" spans="1:17" ht="21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</row>
    <row r="615" spans="1:17" ht="21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</row>
    <row r="616" spans="1:17" ht="21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</row>
    <row r="617" spans="1:17" ht="21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</row>
    <row r="618" spans="1:17" ht="21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</row>
    <row r="619" spans="1:17" ht="21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</row>
    <row r="620" spans="1:17" ht="21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</row>
    <row r="621" spans="1:17" ht="21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</row>
    <row r="622" spans="1:17" ht="21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</row>
    <row r="623" spans="1:17" ht="21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</row>
    <row r="624" spans="1:17" ht="21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</row>
    <row r="625" spans="1:17" ht="21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</row>
    <row r="626" spans="1:17" ht="21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</row>
    <row r="627" spans="1:17" ht="21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</row>
    <row r="628" spans="1:17" ht="21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</row>
    <row r="629" spans="1:17" ht="21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</row>
    <row r="630" spans="1:17" ht="21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</row>
    <row r="631" spans="1:17" ht="21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</row>
    <row r="632" spans="1:17" ht="21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</row>
    <row r="633" spans="1:17" ht="21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</row>
    <row r="634" spans="1:17" ht="21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</row>
    <row r="635" spans="1:17" ht="21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</row>
    <row r="636" spans="1:17" ht="21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</row>
    <row r="637" spans="1:17" ht="21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</row>
    <row r="638" spans="1:17" ht="21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</row>
    <row r="639" spans="1:17" ht="21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</row>
    <row r="640" spans="1:17" ht="21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</row>
    <row r="641" spans="1:17" ht="21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</row>
    <row r="642" spans="1:17" ht="21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</row>
    <row r="643" spans="1:17" ht="21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</row>
    <row r="644" spans="1:17" ht="21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</row>
    <row r="645" spans="1:17" ht="21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</row>
    <row r="646" spans="1:17" ht="21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</row>
    <row r="647" spans="1:17" ht="21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</row>
    <row r="648" spans="1:17" ht="21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</row>
    <row r="649" spans="1:17" ht="21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</row>
    <row r="650" spans="1:17" ht="21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</row>
    <row r="651" spans="1:17" ht="21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</row>
    <row r="652" spans="1:17" ht="21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</row>
    <row r="653" spans="1:17" ht="21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</row>
    <row r="654" spans="1:17" ht="21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</row>
    <row r="655" spans="1:17" ht="21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</row>
    <row r="656" spans="1:17" ht="21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</row>
    <row r="657" spans="1:17" ht="21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</row>
    <row r="658" spans="1:17" ht="21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</row>
    <row r="659" spans="1:17" ht="21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</row>
    <row r="660" spans="1:17" ht="21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</row>
    <row r="661" spans="1:17" ht="21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</row>
    <row r="662" spans="1:17" ht="21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</row>
    <row r="663" spans="1:17" ht="21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</row>
    <row r="664" spans="1:17" ht="21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</row>
    <row r="665" spans="1:17" ht="21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</row>
    <row r="666" spans="1:17" ht="21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</row>
    <row r="667" spans="1:17" ht="21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</row>
    <row r="668" spans="1:17" ht="21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</row>
    <row r="669" spans="1:17" ht="21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</row>
    <row r="670" spans="1:17" ht="21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</row>
    <row r="671" spans="1:17" ht="21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</row>
    <row r="672" spans="1:17" ht="21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</row>
    <row r="673" spans="1:17" ht="21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</row>
    <row r="674" spans="1:17" ht="21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</row>
    <row r="675" spans="1:17" ht="21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</row>
    <row r="676" spans="1:17" ht="21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</row>
    <row r="677" spans="1:17" ht="21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</row>
    <row r="678" spans="1:17" ht="21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</row>
    <row r="679" spans="1:17" ht="21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</row>
    <row r="680" spans="1:17" ht="21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</row>
    <row r="681" spans="1:17" ht="21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</row>
    <row r="682" spans="1:17" ht="21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</row>
    <row r="683" spans="1:17" ht="21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</row>
    <row r="684" spans="1:17" ht="21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</row>
    <row r="685" spans="1:17" ht="21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</row>
    <row r="686" spans="1:17" ht="21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</row>
    <row r="687" spans="1:17" ht="21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</row>
    <row r="688" spans="1:17" ht="21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</row>
    <row r="689" spans="1:17" ht="21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</row>
    <row r="690" spans="1:17" ht="21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</row>
    <row r="691" spans="1:17" ht="21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</row>
    <row r="692" spans="1:17" ht="21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</row>
    <row r="693" spans="1:17" ht="21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</row>
    <row r="694" spans="1:17" ht="21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</row>
    <row r="695" spans="1:17" ht="21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</row>
    <row r="696" spans="1:17" ht="21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</row>
    <row r="697" spans="1:17" ht="21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</row>
    <row r="698" spans="1:17" ht="21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</row>
    <row r="699" spans="1:17" ht="21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</row>
    <row r="700" spans="1:17" ht="21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</row>
    <row r="701" spans="1:17" ht="21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</row>
    <row r="702" spans="1:17" ht="21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</row>
    <row r="703" spans="1:17" ht="21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</row>
    <row r="704" spans="1:17" ht="21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</row>
    <row r="705" spans="1:17" ht="21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</row>
    <row r="706" spans="1:17" ht="21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</row>
    <row r="707" spans="1:17" ht="21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</row>
    <row r="708" spans="1:17" ht="21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</row>
    <row r="709" spans="1:17" ht="21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</row>
    <row r="710" spans="1:17" ht="21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</row>
    <row r="711" spans="1:17" ht="21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</row>
    <row r="712" spans="1:17" ht="21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</row>
    <row r="713" spans="1:17" ht="21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</row>
    <row r="714" spans="1:17" ht="21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</row>
    <row r="715" spans="1:17" ht="21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</row>
    <row r="716" spans="1:17" ht="21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</row>
    <row r="717" spans="1:17" ht="21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</row>
    <row r="718" spans="1:17" ht="21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</row>
    <row r="719" spans="1:17" ht="21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</row>
    <row r="720" spans="1:17" ht="21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</row>
    <row r="721" spans="1:17" ht="21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</row>
    <row r="722" spans="1:17" ht="21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</row>
    <row r="723" spans="1:17" ht="21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</row>
    <row r="724" spans="1:17" ht="21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</row>
    <row r="725" spans="1:17" ht="21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</row>
    <row r="726" spans="1:17" ht="21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</row>
    <row r="727" spans="1:17" ht="21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</row>
    <row r="728" spans="1:17" ht="21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</row>
    <row r="729" spans="1:17" ht="21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</row>
    <row r="730" spans="1:17" ht="21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</row>
    <row r="731" spans="1:17" ht="21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</row>
    <row r="732" spans="1:17" ht="21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</row>
    <row r="733" spans="1:17" ht="21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</row>
    <row r="734" spans="1:17" ht="21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</row>
    <row r="735" spans="1:17" ht="21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</row>
    <row r="736" spans="1:17" ht="21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</row>
    <row r="737" spans="1:17" ht="21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</row>
    <row r="738" spans="1:17" ht="21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</row>
    <row r="739" spans="1:17" ht="21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</row>
    <row r="740" spans="1:17" ht="21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</row>
    <row r="741" spans="1:17" ht="21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</row>
    <row r="742" spans="1:17" ht="21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</row>
    <row r="743" spans="1:17" ht="21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</row>
    <row r="744" spans="1:17" ht="21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</row>
    <row r="745" spans="1:17" ht="21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</row>
    <row r="746" spans="1:17" ht="21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</row>
    <row r="747" spans="1:17" ht="21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</row>
    <row r="748" spans="1:17" ht="21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</row>
    <row r="749" spans="1:17" ht="21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</row>
    <row r="750" spans="1:17" ht="21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</row>
    <row r="751" spans="1:17" ht="21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</row>
    <row r="752" spans="1:17" ht="21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</row>
    <row r="753" spans="1:17" ht="21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</row>
    <row r="754" spans="1:17" ht="21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</row>
    <row r="755" spans="1:17" ht="21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</row>
    <row r="756" spans="1:17" ht="21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</row>
    <row r="757" spans="1:17" ht="21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</row>
    <row r="758" spans="1:17" ht="21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</row>
    <row r="759" spans="1:17" ht="21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</row>
    <row r="760" spans="1:17" ht="21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</row>
    <row r="761" spans="1:17" ht="21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</row>
    <row r="762" spans="1:17" ht="21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</row>
    <row r="763" spans="1:17" ht="21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</row>
    <row r="764" spans="1:17" ht="21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</row>
    <row r="765" spans="1:17" ht="21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</row>
    <row r="766" spans="1:17" ht="21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</row>
    <row r="767" spans="1:17" ht="21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</row>
    <row r="768" spans="1:17" ht="21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</row>
    <row r="769" spans="1:17" ht="21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</row>
    <row r="770" spans="1:17" ht="21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</row>
    <row r="771" spans="1:17" ht="21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</row>
    <row r="772" spans="1:17" ht="21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</row>
    <row r="773" spans="1:17" ht="21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</row>
    <row r="774" spans="1:17" ht="21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</row>
    <row r="775" spans="1:17" ht="21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</row>
    <row r="776" spans="1:17" ht="21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</row>
    <row r="777" spans="1:17" ht="21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</row>
    <row r="778" spans="1:17" ht="21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</row>
    <row r="779" spans="1:17" ht="21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</row>
    <row r="780" spans="1:17" ht="21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</row>
    <row r="781" spans="1:17" ht="21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</row>
    <row r="782" spans="1:17" ht="21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</row>
    <row r="783" spans="1:17" ht="21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</row>
    <row r="784" spans="1:17" ht="21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</row>
    <row r="785" spans="1:17" ht="21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</row>
    <row r="786" spans="1:17" ht="21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</row>
    <row r="787" spans="1:17" ht="21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</row>
    <row r="788" spans="1:17" ht="21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</row>
    <row r="789" spans="1:17" ht="21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</row>
    <row r="790" spans="1:17" ht="21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</row>
    <row r="791" spans="1:17" ht="21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</row>
    <row r="792" spans="1:17" ht="21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</row>
    <row r="793" spans="1:17" ht="21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</row>
    <row r="794" spans="1:17" ht="21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</row>
    <row r="795" spans="1:17" ht="21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</row>
    <row r="796" spans="1:17" ht="21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</row>
    <row r="797" spans="1:17" ht="21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</row>
    <row r="798" spans="1:17" ht="21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</row>
    <row r="799" spans="1:17" ht="21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</row>
    <row r="800" spans="1:17" ht="21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</row>
    <row r="801" spans="1:17" ht="21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</row>
    <row r="802" spans="1:17" ht="21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</row>
    <row r="803" spans="1:17" ht="21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</row>
    <row r="804" spans="1:17" ht="21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</row>
    <row r="805" spans="1:17" ht="21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</row>
    <row r="806" spans="1:17" ht="21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</row>
    <row r="807" spans="1:17" ht="21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</row>
    <row r="808" spans="1:17" ht="21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</row>
    <row r="809" spans="1:17" ht="21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</row>
    <row r="810" spans="1:17" ht="21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</row>
    <row r="811" spans="1:17" ht="21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</row>
    <row r="812" spans="1:17" ht="21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</row>
    <row r="813" spans="1:17" ht="21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</row>
    <row r="814" spans="1:17" ht="21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</row>
    <row r="815" spans="1:17" ht="21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</row>
    <row r="816" spans="1:17" ht="21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</row>
    <row r="817" spans="1:17" ht="21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</row>
    <row r="818" spans="1:17" ht="21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</row>
    <row r="819" spans="1:17" ht="21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</row>
    <row r="820" spans="1:17" ht="21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</row>
    <row r="821" spans="1:17" ht="21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</row>
    <row r="822" spans="1:17" ht="21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</row>
    <row r="823" spans="1:17" ht="21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</row>
    <row r="824" spans="1:17" ht="21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</row>
    <row r="825" spans="1:17" ht="21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</row>
    <row r="826" spans="1:17" ht="21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</row>
    <row r="827" spans="1:17" ht="21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</row>
    <row r="828" spans="1:17" ht="21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</row>
    <row r="829" spans="1:17" ht="21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</row>
    <row r="830" spans="1:17" ht="21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</row>
    <row r="831" spans="1:17" ht="21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</row>
    <row r="832" spans="1:17" ht="21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</row>
    <row r="833" spans="1:17" ht="21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</row>
    <row r="834" spans="1:17" ht="21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</row>
    <row r="835" spans="1:17" ht="21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</row>
    <row r="836" spans="1:17" ht="21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</row>
    <row r="837" spans="1:17" ht="21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</row>
    <row r="838" spans="1:17" ht="21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</row>
    <row r="839" spans="1:17" ht="21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</row>
    <row r="840" spans="1:17" ht="21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</row>
    <row r="841" spans="1:17" ht="21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</row>
    <row r="842" spans="1:17" ht="21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</row>
    <row r="843" spans="1:17" ht="21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</row>
    <row r="844" spans="1:17" ht="21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</row>
    <row r="845" spans="1:17" ht="21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</row>
    <row r="846" spans="1:17" ht="21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</row>
    <row r="847" spans="1:17" ht="21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</row>
    <row r="848" spans="1:17" ht="21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</row>
    <row r="849" spans="1:17" ht="21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</row>
    <row r="850" spans="1:17" ht="21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</row>
    <row r="851" spans="1:17" ht="21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</row>
    <row r="852" spans="1:17" ht="21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</row>
    <row r="853" spans="1:17" ht="21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</row>
    <row r="854" spans="1:17" ht="21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</row>
    <row r="855" spans="1:17" ht="21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</row>
    <row r="856" spans="1:17" ht="21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</row>
    <row r="857" spans="1:17" ht="21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</row>
    <row r="858" spans="1:17" ht="21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</row>
    <row r="859" spans="1:17" ht="21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</row>
    <row r="860" spans="1:17" ht="21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</row>
    <row r="861" spans="1:17" ht="21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</row>
    <row r="862" spans="1:17" ht="21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</row>
    <row r="863" spans="1:17" ht="21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</row>
    <row r="864" spans="1:17" ht="21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</row>
    <row r="865" spans="1:17" ht="21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</row>
    <row r="866" spans="1:17" ht="21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</row>
    <row r="867" spans="1:17" ht="21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</row>
    <row r="868" spans="1:17" ht="21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</row>
    <row r="869" spans="1:17" ht="21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</row>
    <row r="870" spans="1:17" ht="21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</row>
    <row r="871" spans="1:17" ht="21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</row>
    <row r="872" spans="1:17" ht="21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</row>
    <row r="873" spans="1:17" ht="21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</row>
    <row r="874" spans="1:17" ht="21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</row>
    <row r="875" spans="1:17" ht="21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</row>
    <row r="876" spans="1:17" ht="21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</row>
    <row r="877" spans="1:17" ht="21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</row>
    <row r="878" spans="1:17" ht="21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</row>
    <row r="879" spans="1:17" ht="21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</row>
    <row r="880" spans="1:17" ht="21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</row>
    <row r="881" spans="1:17" ht="21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</row>
    <row r="882" spans="1:17" ht="21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</row>
    <row r="883" spans="1:17" ht="21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</row>
    <row r="884" spans="1:17" ht="21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</row>
    <row r="885" spans="1:17" ht="21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</row>
    <row r="886" spans="1:17" ht="21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</row>
    <row r="887" spans="1:17" ht="21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</row>
    <row r="888" spans="1:17" ht="21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</row>
    <row r="889" spans="1:17" ht="21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</row>
    <row r="890" spans="1:17" ht="21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</row>
    <row r="891" spans="1:17" ht="21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</row>
    <row r="892" spans="1:17" ht="21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</row>
    <row r="893" spans="1:17" ht="21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</row>
    <row r="894" spans="1:17" ht="21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</row>
    <row r="895" spans="1:17" ht="21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</row>
    <row r="896" spans="1:17" ht="21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</row>
    <row r="897" spans="1:17" ht="21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</row>
    <row r="898" spans="1:17" ht="21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</row>
    <row r="899" spans="1:17" ht="21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</row>
    <row r="900" spans="1:17" ht="21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</row>
    <row r="901" spans="1:17" ht="21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</row>
    <row r="902" spans="1:17" ht="21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</row>
    <row r="903" spans="1:17" ht="21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</row>
    <row r="904" spans="1:17" ht="21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</row>
    <row r="905" spans="1:17" ht="21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</row>
    <row r="906" spans="1:17" ht="21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</row>
    <row r="907" spans="1:17" ht="21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</row>
    <row r="908" spans="1:17" ht="21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</row>
    <row r="909" spans="1:17" ht="21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</row>
    <row r="910" spans="1:17" ht="21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</row>
    <row r="911" spans="1:17" ht="21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</row>
    <row r="912" spans="1:17" ht="21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</row>
    <row r="913" spans="1:17" ht="21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</row>
    <row r="914" spans="1:17" ht="21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</row>
    <row r="915" spans="1:17" ht="21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</row>
    <row r="916" spans="1:17" ht="21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</row>
    <row r="917" spans="1:17" ht="21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</row>
    <row r="918" spans="1:17" ht="21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</row>
    <row r="919" spans="1:17" ht="21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</row>
    <row r="920" spans="1:17" ht="21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</row>
    <row r="921" spans="1:17" ht="21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</row>
    <row r="922" spans="1:17" ht="21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</row>
    <row r="923" spans="1:17" ht="21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</row>
    <row r="924" spans="1:17" ht="21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</row>
    <row r="925" spans="1:17" ht="21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</row>
    <row r="926" spans="1:17" ht="21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</row>
    <row r="927" spans="1:17" ht="21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</row>
    <row r="928" spans="1:17" ht="21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</row>
    <row r="929" spans="1:17" ht="21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</row>
    <row r="930" spans="1:17" ht="21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</row>
    <row r="931" spans="1:17" ht="21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</row>
    <row r="932" spans="1:17" ht="21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</row>
    <row r="933" spans="1:17" ht="21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</row>
    <row r="934" spans="1:17" ht="21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</row>
    <row r="935" spans="1:17" ht="21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</row>
    <row r="936" spans="1:17" ht="21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</row>
    <row r="937" spans="1:17" ht="21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</row>
    <row r="938" spans="1:17" ht="21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</row>
    <row r="939" spans="1:17" ht="21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</row>
    <row r="940" spans="1:17" ht="21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</row>
    <row r="941" spans="1:17" ht="21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</row>
    <row r="942" spans="1:17" ht="21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</row>
    <row r="943" spans="1:17" ht="21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</row>
    <row r="944" spans="1:17" ht="21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</row>
    <row r="945" spans="1:17" ht="21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</row>
    <row r="946" spans="1:17" ht="21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</row>
    <row r="947" spans="1:17" ht="21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</row>
    <row r="948" spans="1:17" ht="21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</row>
    <row r="949" spans="1:17" ht="21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</row>
    <row r="950" spans="1:17" ht="21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</row>
    <row r="951" spans="1:17" ht="21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</row>
    <row r="952" spans="1:17" ht="21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</row>
    <row r="953" spans="1:17" ht="21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</row>
    <row r="954" spans="1:17" ht="21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</row>
    <row r="955" spans="1:17" ht="21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</row>
    <row r="956" spans="1:17" ht="21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</row>
    <row r="957" spans="1:17" ht="21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</row>
    <row r="958" spans="1:17" ht="21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</row>
    <row r="959" spans="1:17" ht="21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</row>
    <row r="960" spans="1:17" ht="21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</row>
    <row r="961" spans="1:17" ht="21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</row>
    <row r="962" spans="1:17" ht="21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</row>
    <row r="963" spans="1:17" ht="21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</row>
    <row r="964" spans="1:17" ht="21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</row>
    <row r="965" spans="1:17" ht="21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</row>
    <row r="966" spans="1:17" ht="21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</row>
    <row r="967" spans="1:17" ht="21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</row>
    <row r="968" spans="1:17" ht="21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</row>
    <row r="969" spans="1:17" ht="21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</row>
    <row r="970" spans="1:17" ht="21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</row>
    <row r="971" spans="1:17" ht="21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</row>
    <row r="972" spans="1:17" ht="21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</row>
    <row r="973" spans="1:17" ht="21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</row>
    <row r="974" spans="1:17" ht="21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</row>
    <row r="975" spans="1:17" ht="21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</row>
    <row r="976" spans="1:17" ht="21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</row>
    <row r="977" spans="1:17" ht="21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</row>
    <row r="978" spans="1:17" ht="21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</row>
    <row r="979" spans="1:17" ht="21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</row>
    <row r="980" spans="1:17" ht="21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</row>
    <row r="981" spans="1:17" ht="21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</row>
    <row r="982" spans="1:17" ht="21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</row>
    <row r="983" spans="1:17" ht="21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</row>
    <row r="984" spans="1:17" ht="21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</row>
    <row r="985" spans="1:17" ht="21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</row>
    <row r="986" spans="1:17" ht="21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</row>
    <row r="987" spans="1:17" ht="21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</row>
    <row r="988" spans="1:17" ht="21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</row>
    <row r="989" spans="1:17" ht="21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</row>
    <row r="990" spans="1:17" ht="21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</row>
    <row r="991" spans="1:17" ht="21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</row>
    <row r="992" spans="1:17" ht="21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</row>
    <row r="993" spans="1:17" ht="21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</row>
    <row r="994" spans="1:17" ht="21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</row>
    <row r="995" spans="1:17" ht="21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</row>
    <row r="996" spans="1:17" ht="21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</row>
    <row r="997" spans="1:17" ht="21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</row>
    <row r="998" spans="1:17" ht="21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</row>
    <row r="999" spans="1:17" ht="21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</row>
    <row r="1000" spans="1:17" ht="21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</row>
    <row r="1001" spans="1:17" ht="21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</row>
    <row r="1002" spans="1:17" ht="21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</row>
    <row r="1003" spans="1:17" ht="21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</row>
    <row r="1004" spans="1:17" ht="21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</row>
    <row r="1005" spans="1:17" ht="21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</row>
    <row r="1006" spans="1:17" ht="21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</row>
    <row r="1007" spans="1:17" ht="21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</row>
    <row r="1008" spans="1:17" ht="21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</row>
    <row r="1009" spans="1:17" ht="21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</row>
    <row r="1010" spans="1:17" ht="21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</row>
    <row r="1011" spans="1:17" ht="21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</row>
    <row r="1012" spans="1:17" ht="21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</row>
    <row r="1013" spans="1:17" ht="21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</row>
    <row r="1014" spans="1:17" ht="21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</row>
    <row r="1015" spans="1:17" ht="21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</row>
    <row r="1016" spans="1:17" ht="21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</row>
    <row r="1017" spans="1:17" ht="21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</row>
    <row r="1018" spans="1:17" ht="21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</row>
    <row r="1019" spans="1:17" ht="21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</row>
    <row r="1020" spans="1:17" ht="21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</row>
    <row r="1021" spans="1:17" ht="21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</row>
    <row r="1022" spans="1:17" ht="21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</row>
    <row r="1023" spans="1:17" ht="21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</row>
    <row r="1024" spans="1:17" ht="21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</row>
    <row r="1025" spans="1:17" ht="21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</row>
    <row r="1026" spans="1:17" ht="21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</row>
    <row r="1027" spans="1:17" ht="21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</row>
    <row r="1028" spans="1:17" ht="21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</row>
    <row r="1029" spans="1:17" ht="21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</row>
    <row r="1030" spans="1:17" ht="21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</row>
    <row r="1031" spans="1:17" ht="21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</row>
    <row r="1032" spans="1:17" ht="21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</row>
    <row r="1033" spans="1:17" ht="21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</row>
    <row r="1034" spans="1:17" ht="21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</row>
    <row r="1035" spans="1:17" ht="21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</row>
    <row r="1036" spans="1:17" ht="21" customHeight="1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</row>
    <row r="1037" spans="1:17" ht="21" customHeight="1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</row>
    <row r="1038" spans="1:17" ht="21" customHeight="1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</row>
    <row r="1039" spans="1:17" ht="21" customHeight="1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</row>
    <row r="1040" spans="1:17" ht="21" customHeight="1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</row>
    <row r="1041" spans="1:17" ht="21" customHeight="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</row>
    <row r="1042" spans="1:17" ht="21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</row>
    <row r="1043" spans="1:17" ht="21" customHeight="1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</row>
    <row r="1044" spans="1:17" ht="21" customHeight="1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</row>
    <row r="1045" spans="1:17" ht="21" customHeight="1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</row>
    <row r="1046" spans="1:17" ht="21" customHeight="1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</row>
    <row r="1047" spans="1:17" ht="21" customHeight="1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</row>
    <row r="1048" spans="1:17" ht="21" customHeight="1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</row>
    <row r="1049" spans="1:17" ht="21" customHeight="1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</row>
    <row r="1050" spans="1:17" ht="21" customHeight="1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</row>
    <row r="1051" spans="1:17" ht="21" customHeight="1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</row>
    <row r="1052" spans="1:17" ht="21" customHeight="1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</row>
    <row r="1053" spans="1:17" ht="21" customHeight="1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</row>
    <row r="1054" spans="1:17" ht="21" customHeight="1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</row>
    <row r="1055" spans="1:17" ht="21" customHeight="1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</row>
    <row r="1056" spans="1:17" ht="21" customHeight="1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</row>
    <row r="1057" spans="1:17" ht="21" customHeight="1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</row>
    <row r="1058" spans="1:17" ht="21" customHeight="1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</row>
    <row r="1059" spans="1:17" ht="21" customHeight="1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</row>
    <row r="1060" spans="1:17" ht="21" customHeight="1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</row>
    <row r="1061" spans="1:17" ht="21" customHeight="1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</row>
    <row r="1062" spans="1:17" ht="21" customHeight="1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</row>
    <row r="1063" spans="1:17" ht="21" customHeight="1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</row>
    <row r="1064" spans="1:17" ht="21" customHeight="1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</row>
    <row r="1065" spans="1:17" ht="21" customHeight="1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</row>
    <row r="1066" spans="1:17" ht="21" customHeight="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</row>
    <row r="1067" spans="1:17" ht="21" customHeight="1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</row>
    <row r="1068" spans="1:17" ht="21" customHeight="1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</row>
    <row r="1069" spans="1:17" ht="21" customHeight="1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</row>
    <row r="1070" spans="1:17" ht="21" customHeight="1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</row>
    <row r="1071" spans="1:17" ht="21" customHeight="1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</row>
    <row r="1072" spans="1:17" ht="21" customHeight="1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</row>
    <row r="1073" spans="1:17" ht="21" customHeight="1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</row>
    <row r="1074" spans="1:17" ht="21" customHeight="1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</row>
    <row r="1075" spans="1:17" ht="21" customHeight="1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</row>
    <row r="1076" spans="1:17" ht="21" customHeight="1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</row>
    <row r="1077" spans="1:17" ht="21" customHeight="1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</row>
    <row r="1078" spans="1:17" ht="21" customHeight="1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</row>
    <row r="1079" spans="1:17" ht="21" customHeight="1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</row>
    <row r="1080" spans="1:17" ht="21" customHeight="1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</row>
    <row r="1081" spans="1:17" ht="21" customHeight="1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</row>
    <row r="1082" spans="1:17" ht="21" customHeight="1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</row>
    <row r="1083" spans="1:17" ht="21" customHeight="1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</row>
    <row r="1084" spans="1:17" ht="21" customHeight="1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</row>
    <row r="1085" spans="1:17" ht="21" customHeight="1">
      <c r="A1085" s="55"/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</row>
    <row r="1086" spans="1:17" ht="21" customHeight="1">
      <c r="A1086" s="55"/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</row>
    <row r="1087" spans="1:17" ht="21" customHeight="1">
      <c r="A1087" s="55"/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</row>
    <row r="1088" spans="1:17" ht="21" customHeight="1">
      <c r="A1088" s="55"/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</row>
    <row r="1089" spans="1:17" ht="21" customHeight="1">
      <c r="A1089" s="55"/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</row>
    <row r="1090" spans="1:17" ht="21" customHeight="1">
      <c r="A1090" s="55"/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</row>
    <row r="1091" spans="1:17" ht="21" customHeight="1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</row>
    <row r="1092" spans="1:17" ht="21" customHeight="1">
      <c r="A1092" s="55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</row>
    <row r="1093" spans="1:17" ht="21" customHeight="1">
      <c r="A1093" s="55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</row>
    <row r="1094" spans="1:17" ht="21" customHeight="1">
      <c r="A1094" s="55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</row>
    <row r="1095" spans="1:17" ht="21" customHeight="1">
      <c r="A1095" s="55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</row>
    <row r="1096" spans="1:17" ht="21" customHeight="1">
      <c r="A1096" s="55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</row>
    <row r="1097" spans="1:17" ht="21" customHeight="1">
      <c r="A1097" s="55"/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</row>
    <row r="1098" spans="1:17" ht="21" customHeight="1">
      <c r="A1098" s="55"/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</row>
    <row r="1099" spans="1:17" ht="21" customHeight="1">
      <c r="A1099" s="55"/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</row>
    <row r="1100" spans="1:17" ht="21" customHeight="1">
      <c r="A1100" s="55"/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</row>
    <row r="1101" spans="1:17" ht="21" customHeight="1">
      <c r="A1101" s="55"/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</row>
    <row r="1102" spans="1:17" ht="21" customHeight="1">
      <c r="A1102" s="55"/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</row>
    <row r="1103" spans="1:17" ht="21" customHeight="1">
      <c r="A1103" s="55"/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</row>
    <row r="1104" spans="1:17" ht="21" customHeight="1">
      <c r="A1104" s="55"/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</row>
    <row r="1105" spans="1:17" ht="21" customHeight="1">
      <c r="A1105" s="55"/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</row>
    <row r="1106" spans="1:17" ht="21" customHeight="1">
      <c r="A1106" s="55"/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</row>
    <row r="1107" spans="1:17" ht="21" customHeight="1">
      <c r="A1107" s="55"/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</row>
    <row r="1108" spans="1:17" ht="21" customHeight="1">
      <c r="A1108" s="55"/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</row>
    <row r="1109" spans="1:17" ht="21" customHeight="1">
      <c r="A1109" s="55"/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</row>
    <row r="1110" spans="1:17" ht="21" customHeight="1">
      <c r="A1110" s="55"/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</row>
    <row r="1111" spans="1:17" ht="21" customHeight="1">
      <c r="A1111" s="55"/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</row>
    <row r="1112" spans="1:17" ht="21" customHeight="1">
      <c r="A1112" s="55"/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</row>
    <row r="1113" spans="1:17" ht="21" customHeight="1">
      <c r="A1113" s="55"/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</row>
    <row r="1114" spans="1:17" ht="21" customHeight="1">
      <c r="A1114" s="55"/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</row>
    <row r="1115" spans="1:17" ht="21" customHeight="1">
      <c r="A1115" s="55"/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</row>
    <row r="1116" spans="1:17" ht="21" customHeight="1">
      <c r="A1116" s="55"/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</row>
    <row r="1117" spans="1:17" ht="21" customHeight="1">
      <c r="A1117" s="55"/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</row>
    <row r="1118" spans="1:17" ht="21" customHeight="1">
      <c r="A1118" s="55"/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</row>
    <row r="1119" spans="1:17" ht="21" customHeight="1">
      <c r="A1119" s="55"/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</row>
    <row r="1120" spans="1:17" ht="21" customHeight="1">
      <c r="A1120" s="55"/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</row>
    <row r="1121" spans="1:17" ht="21" customHeight="1">
      <c r="A1121" s="55"/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</row>
    <row r="1122" spans="1:17" ht="21" customHeight="1">
      <c r="A1122" s="55"/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</row>
    <row r="1123" spans="1:17" ht="21" customHeight="1">
      <c r="A1123" s="55"/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</row>
    <row r="1124" spans="1:17" ht="21" customHeight="1">
      <c r="A1124" s="55"/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</row>
    <row r="1125" spans="1:17" ht="21" customHeight="1">
      <c r="A1125" s="55"/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</row>
    <row r="1126" spans="1:17" ht="21" customHeight="1">
      <c r="A1126" s="55"/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</row>
    <row r="1127" spans="1:17" ht="21" customHeight="1">
      <c r="A1127" s="55"/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</row>
    <row r="1128" spans="1:17" ht="21" customHeight="1">
      <c r="A1128" s="55"/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</row>
    <row r="1129" spans="1:17" ht="21" customHeight="1">
      <c r="A1129" s="55"/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</row>
    <row r="1130" spans="1:17" ht="21" customHeight="1">
      <c r="A1130" s="55"/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</row>
    <row r="1131" spans="1:17" ht="21" customHeight="1">
      <c r="A1131" s="55"/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</row>
    <row r="1132" spans="1:17" ht="21" customHeight="1">
      <c r="A1132" s="55"/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</row>
    <row r="1133" spans="1:17" ht="21" customHeight="1">
      <c r="A1133" s="55"/>
      <c r="B1133" s="55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</row>
    <row r="1134" spans="1:17" ht="21" customHeight="1">
      <c r="A1134" s="55"/>
      <c r="B1134" s="55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</row>
    <row r="1135" spans="1:17" ht="21" customHeight="1">
      <c r="A1135" s="55"/>
      <c r="B1135" s="55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</row>
    <row r="1136" spans="1:17" ht="21" customHeight="1">
      <c r="A1136" s="55"/>
      <c r="B1136" s="55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</row>
    <row r="1137" spans="1:17" ht="21" customHeight="1">
      <c r="A1137" s="55"/>
      <c r="B1137" s="55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</row>
    <row r="1138" spans="1:17" ht="21" customHeight="1">
      <c r="A1138" s="55"/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</row>
    <row r="1139" spans="1:17" ht="21" customHeight="1">
      <c r="A1139" s="55"/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</row>
    <row r="1140" spans="1:17" ht="21" customHeight="1">
      <c r="A1140" s="55"/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</row>
    <row r="1141" spans="1:17" ht="21" customHeight="1">
      <c r="A1141" s="55"/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</row>
    <row r="1142" spans="1:17" ht="21" customHeight="1">
      <c r="A1142" s="55"/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</row>
    <row r="1143" spans="1:17" ht="21" customHeight="1">
      <c r="A1143" s="55"/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</row>
    <row r="1144" spans="1:17" ht="21" customHeight="1">
      <c r="A1144" s="55"/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</row>
    <row r="1145" spans="1:17" ht="21" customHeight="1">
      <c r="A1145" s="55"/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</row>
    <row r="1146" spans="1:17" ht="21" customHeight="1">
      <c r="A1146" s="55"/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</row>
    <row r="1147" spans="1:17" ht="21" customHeight="1">
      <c r="A1147" s="55"/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</row>
    <row r="1148" spans="1:17" ht="21" customHeight="1">
      <c r="A1148" s="55"/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</row>
    <row r="1149" spans="1:17" ht="21" customHeight="1">
      <c r="A1149" s="55"/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</row>
    <row r="1150" spans="1:17" ht="21" customHeight="1">
      <c r="A1150" s="55"/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</row>
    <row r="1151" spans="1:17" ht="21" customHeight="1">
      <c r="A1151" s="55"/>
      <c r="B1151" s="55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</row>
    <row r="1152" spans="1:17" ht="21" customHeight="1">
      <c r="A1152" s="55"/>
      <c r="B1152" s="55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</row>
    <row r="1153" spans="1:17" ht="21" customHeight="1">
      <c r="A1153" s="55"/>
      <c r="B1153" s="55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</row>
    <row r="1154" spans="1:17" ht="21" customHeight="1">
      <c r="A1154" s="55"/>
      <c r="B1154" s="55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</row>
    <row r="1155" spans="1:17" ht="21" customHeight="1">
      <c r="A1155" s="55"/>
      <c r="B1155" s="55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</row>
    <row r="1156" spans="1:17" ht="21" customHeight="1">
      <c r="A1156" s="55"/>
      <c r="B1156" s="55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</row>
    <row r="1157" spans="1:17" ht="21" customHeight="1">
      <c r="A1157" s="55"/>
      <c r="B1157" s="55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</row>
    <row r="1158" spans="1:17" ht="21" customHeight="1">
      <c r="A1158" s="55"/>
      <c r="B1158" s="55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</row>
    <row r="1159" spans="1:17" ht="21" customHeight="1">
      <c r="A1159" s="55"/>
      <c r="B1159" s="55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</row>
    <row r="1160" spans="1:17" ht="21" customHeight="1">
      <c r="A1160" s="55"/>
      <c r="B1160" s="55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</row>
    <row r="1161" spans="1:17" ht="21" customHeight="1">
      <c r="A1161" s="55"/>
      <c r="B1161" s="55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</row>
    <row r="1162" spans="1:17" ht="21" customHeight="1">
      <c r="A1162" s="55"/>
      <c r="B1162" s="55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</row>
    <row r="1163" spans="1:17" ht="21" customHeight="1">
      <c r="A1163" s="55"/>
      <c r="B1163" s="55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</row>
    <row r="1164" spans="1:17" ht="21" customHeight="1">
      <c r="A1164" s="55"/>
      <c r="B1164" s="55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</row>
    <row r="1165" spans="1:17" ht="21" customHeight="1">
      <c r="A1165" s="55"/>
      <c r="B1165" s="55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</row>
    <row r="1166" spans="1:17" ht="21" customHeight="1">
      <c r="A1166" s="55"/>
      <c r="B1166" s="55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</row>
    <row r="1167" spans="1:17" ht="21" customHeight="1">
      <c r="A1167" s="55"/>
      <c r="B1167" s="55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</row>
    <row r="1168" spans="1:17" ht="21" customHeight="1">
      <c r="A1168" s="55"/>
      <c r="B1168" s="55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</row>
    <row r="1169" spans="1:17" ht="21" customHeight="1">
      <c r="A1169" s="55"/>
      <c r="B1169" s="55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</row>
    <row r="1170" spans="1:17" ht="21" customHeight="1">
      <c r="A1170" s="55"/>
      <c r="B1170" s="55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</row>
    <row r="1171" spans="1:17" ht="21" customHeight="1">
      <c r="A1171" s="55"/>
      <c r="B1171" s="55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</row>
    <row r="1172" spans="1:17" ht="21" customHeight="1">
      <c r="A1172" s="55"/>
      <c r="B1172" s="55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</row>
    <row r="1173" spans="1:17" ht="21" customHeight="1">
      <c r="A1173" s="55"/>
      <c r="B1173" s="55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</row>
    <row r="1174" spans="1:17" ht="21" customHeight="1">
      <c r="A1174" s="55"/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</row>
    <row r="1175" spans="1:17" ht="21" customHeight="1">
      <c r="A1175" s="55"/>
      <c r="B1175" s="55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</row>
    <row r="1176" spans="1:17" ht="21" customHeight="1">
      <c r="A1176" s="55"/>
      <c r="B1176" s="55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</row>
    <row r="1177" spans="1:17" ht="21" customHeight="1">
      <c r="A1177" s="55"/>
      <c r="B1177" s="55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</row>
    <row r="1178" spans="1:17" ht="21" customHeight="1">
      <c r="A1178" s="55"/>
      <c r="B1178" s="55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</row>
    <row r="1179" spans="1:17" ht="21" customHeight="1">
      <c r="A1179" s="55"/>
      <c r="B1179" s="55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</row>
    <row r="1180" spans="1:17" ht="21" customHeight="1">
      <c r="A1180" s="55"/>
      <c r="B1180" s="55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</row>
    <row r="1181" spans="1:17" ht="21" customHeight="1">
      <c r="A1181" s="55"/>
      <c r="B1181" s="55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</row>
    <row r="1182" spans="1:17" ht="21" customHeight="1">
      <c r="A1182" s="55"/>
      <c r="B1182" s="55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</row>
    <row r="1183" spans="1:17" ht="21" customHeight="1">
      <c r="A1183" s="55"/>
      <c r="B1183" s="55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</row>
    <row r="1184" spans="1:17" ht="21" customHeight="1">
      <c r="A1184" s="55"/>
      <c r="B1184" s="55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</row>
    <row r="1185" spans="1:17" ht="21" customHeight="1">
      <c r="A1185" s="55"/>
      <c r="B1185" s="55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</row>
    <row r="1186" spans="1:17" ht="21" customHeight="1">
      <c r="A1186" s="55"/>
      <c r="B1186" s="55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</row>
    <row r="1187" spans="1:17" ht="21" customHeight="1">
      <c r="A1187" s="55"/>
      <c r="B1187" s="55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</row>
    <row r="1188" spans="1:17" ht="21" customHeight="1">
      <c r="A1188" s="55"/>
      <c r="B1188" s="55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</row>
    <row r="1189" spans="1:17" ht="21" customHeight="1">
      <c r="A1189" s="55"/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</row>
    <row r="1190" spans="1:17" ht="21" customHeight="1">
      <c r="A1190" s="55"/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</row>
    <row r="1191" spans="1:17" ht="21" customHeight="1">
      <c r="A1191" s="55"/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</row>
    <row r="1192" spans="1:17" ht="21" customHeight="1">
      <c r="A1192" s="55"/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</row>
    <row r="1193" spans="1:17" ht="21" customHeight="1">
      <c r="A1193" s="55"/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</row>
    <row r="1194" spans="1:17" ht="21" customHeight="1">
      <c r="A1194" s="55"/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</row>
    <row r="1195" spans="1:17" ht="21" customHeight="1">
      <c r="A1195" s="55"/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</row>
    <row r="1196" spans="1:17" ht="21" customHeight="1">
      <c r="A1196" s="55"/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</row>
    <row r="1197" spans="1:17" ht="21" customHeight="1">
      <c r="A1197" s="55"/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</row>
    <row r="1198" spans="1:17" ht="21" customHeight="1">
      <c r="A1198" s="55"/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</row>
    <row r="1199" spans="1:17" ht="21" customHeight="1">
      <c r="A1199" s="55"/>
      <c r="B1199" s="55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</row>
    <row r="1200" spans="1:17" ht="21" customHeight="1">
      <c r="A1200" s="55"/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</row>
    <row r="1201" spans="1:17" ht="21" customHeight="1">
      <c r="A1201" s="55"/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</row>
    <row r="1202" spans="1:17" ht="21" customHeight="1">
      <c r="A1202" s="55"/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</row>
    <row r="1203" spans="1:17" ht="21" customHeight="1">
      <c r="A1203" s="55"/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</row>
    <row r="1204" spans="1:17" ht="21" customHeight="1">
      <c r="A1204" s="55"/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</row>
    <row r="1205" spans="1:17" ht="21" customHeight="1">
      <c r="A1205" s="55"/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</row>
    <row r="1206" spans="1:17" ht="21" customHeight="1">
      <c r="A1206" s="55"/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</row>
    <row r="1207" spans="1:17" ht="21" customHeight="1">
      <c r="A1207" s="55"/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</row>
    <row r="1208" spans="1:17" ht="21" customHeight="1">
      <c r="A1208" s="55"/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</row>
    <row r="1209" spans="1:17" ht="21" customHeight="1">
      <c r="A1209" s="55"/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</row>
    <row r="1210" spans="1:17" ht="21" customHeight="1">
      <c r="A1210" s="55"/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</row>
    <row r="1211" spans="1:17" ht="21" customHeight="1">
      <c r="A1211" s="55"/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</row>
    <row r="1212" spans="1:17" ht="21" customHeight="1">
      <c r="A1212" s="55"/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</row>
    <row r="1213" spans="1:17" ht="21" customHeight="1">
      <c r="A1213" s="55"/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</row>
    <row r="1214" spans="1:17" ht="21" customHeight="1">
      <c r="A1214" s="55"/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</row>
    <row r="1215" spans="1:17" ht="21" customHeight="1">
      <c r="A1215" s="55"/>
      <c r="B1215" s="55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</row>
    <row r="1216" spans="1:17" ht="21" customHeight="1">
      <c r="A1216" s="55"/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</row>
    <row r="1217" spans="1:17" ht="21" customHeight="1">
      <c r="A1217" s="55"/>
      <c r="B1217" s="55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</row>
    <row r="1218" spans="1:17" ht="21" customHeight="1">
      <c r="A1218" s="55"/>
      <c r="B1218" s="55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</row>
    <row r="1219" spans="1:17" ht="21" customHeight="1">
      <c r="A1219" s="55"/>
      <c r="B1219" s="55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</row>
    <row r="1220" spans="1:17" ht="21" customHeight="1">
      <c r="A1220" s="55"/>
      <c r="B1220" s="55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</row>
    <row r="1221" spans="1:17" ht="21" customHeight="1">
      <c r="A1221" s="55"/>
      <c r="B1221" s="55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</row>
    <row r="1222" spans="1:17" ht="21" customHeight="1">
      <c r="A1222" s="55"/>
      <c r="B1222" s="55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</row>
    <row r="1223" spans="1:17" ht="21" customHeight="1">
      <c r="A1223" s="55"/>
      <c r="B1223" s="55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</row>
    <row r="1224" spans="1:17" ht="21" customHeight="1">
      <c r="A1224" s="55"/>
      <c r="B1224" s="55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</row>
    <row r="1225" spans="1:17" ht="21" customHeight="1">
      <c r="A1225" s="55"/>
      <c r="B1225" s="55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</row>
    <row r="1226" spans="1:17" ht="21" customHeight="1">
      <c r="A1226" s="55"/>
      <c r="B1226" s="55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</row>
    <row r="1227" spans="1:17" ht="21" customHeight="1">
      <c r="A1227" s="55"/>
      <c r="B1227" s="55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</row>
    <row r="1228" spans="1:17" ht="21" customHeight="1">
      <c r="A1228" s="55"/>
      <c r="B1228" s="55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</row>
    <row r="1229" spans="1:17" ht="21" customHeight="1">
      <c r="A1229" s="55"/>
      <c r="B1229" s="55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</row>
    <row r="1230" spans="1:17" ht="21" customHeight="1">
      <c r="A1230" s="55"/>
      <c r="B1230" s="55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</row>
    <row r="1231" spans="1:17" ht="21" customHeight="1">
      <c r="A1231" s="55"/>
      <c r="B1231" s="55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</row>
    <row r="1232" spans="1:17" ht="21" customHeight="1">
      <c r="A1232" s="55"/>
      <c r="B1232" s="55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</row>
    <row r="1233" spans="1:17" ht="21" customHeight="1">
      <c r="A1233" s="55"/>
      <c r="B1233" s="55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</row>
    <row r="1234" spans="1:17" ht="21" customHeight="1">
      <c r="A1234" s="55"/>
      <c r="B1234" s="55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</row>
    <row r="1235" spans="1:17" ht="21" customHeight="1">
      <c r="A1235" s="55"/>
      <c r="B1235" s="55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</row>
    <row r="1236" spans="1:17" ht="21" customHeight="1">
      <c r="A1236" s="55"/>
      <c r="B1236" s="55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</row>
    <row r="1237" spans="1:17" ht="21" customHeight="1">
      <c r="A1237" s="55"/>
      <c r="B1237" s="55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</row>
    <row r="1238" spans="1:17" ht="21" customHeight="1">
      <c r="A1238" s="55"/>
      <c r="B1238" s="55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</row>
    <row r="1239" spans="1:17" ht="21" customHeight="1">
      <c r="A1239" s="55"/>
      <c r="B1239" s="55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</row>
    <row r="1240" spans="1:17" ht="21" customHeight="1">
      <c r="A1240" s="55"/>
      <c r="B1240" s="55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</row>
    <row r="1241" spans="1:17" ht="21" customHeight="1">
      <c r="A1241" s="55"/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</row>
    <row r="1242" spans="1:17" ht="21" customHeight="1">
      <c r="A1242" s="55"/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</row>
    <row r="1243" spans="1:17" ht="21" customHeight="1">
      <c r="A1243" s="55"/>
      <c r="B1243" s="55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</row>
    <row r="1244" spans="1:17" ht="21" customHeight="1">
      <c r="A1244" s="55"/>
      <c r="B1244" s="55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</row>
    <row r="1245" spans="1:17" ht="21" customHeight="1">
      <c r="A1245" s="55"/>
      <c r="B1245" s="55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</row>
    <row r="1246" spans="1:17" ht="21" customHeight="1">
      <c r="A1246" s="55"/>
      <c r="B1246" s="55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</row>
    <row r="1247" spans="1:17" ht="21" customHeight="1">
      <c r="A1247" s="55"/>
      <c r="B1247" s="55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</row>
    <row r="1248" spans="1:17" ht="21" customHeight="1">
      <c r="A1248" s="55"/>
      <c r="B1248" s="55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</row>
    <row r="1249" spans="1:17" ht="21" customHeight="1">
      <c r="A1249" s="55"/>
      <c r="B1249" s="55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</row>
    <row r="1250" spans="1:17" ht="21" customHeight="1">
      <c r="A1250" s="55"/>
      <c r="B1250" s="55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</row>
    <row r="1251" spans="1:17" ht="21" customHeight="1">
      <c r="A1251" s="55"/>
      <c r="B1251" s="55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</row>
    <row r="1252" spans="1:17" ht="21" customHeight="1">
      <c r="A1252" s="55"/>
      <c r="B1252" s="55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</row>
    <row r="1253" spans="1:17" ht="21" customHeight="1">
      <c r="A1253" s="55"/>
      <c r="B1253" s="55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</row>
    <row r="1254" spans="1:17" ht="21" customHeight="1">
      <c r="A1254" s="55"/>
      <c r="B1254" s="55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</row>
    <row r="1255" spans="1:17" ht="21" customHeight="1">
      <c r="A1255" s="55"/>
      <c r="B1255" s="55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</row>
    <row r="1256" spans="1:17" ht="21" customHeight="1">
      <c r="A1256" s="55"/>
      <c r="B1256" s="55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</row>
    <row r="1257" spans="1:17" ht="21" customHeight="1">
      <c r="A1257" s="55"/>
      <c r="B1257" s="55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</row>
    <row r="1258" spans="1:17" ht="21" customHeight="1">
      <c r="A1258" s="55"/>
      <c r="B1258" s="55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</row>
    <row r="1259" spans="1:17" ht="21" customHeight="1">
      <c r="A1259" s="55"/>
      <c r="B1259" s="55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</row>
    <row r="1260" spans="1:17" ht="21" customHeight="1">
      <c r="A1260" s="55"/>
      <c r="B1260" s="55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</row>
    <row r="1261" spans="1:17" ht="21" customHeight="1">
      <c r="A1261" s="55"/>
      <c r="B1261" s="55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</row>
    <row r="1262" spans="1:17" ht="21" customHeight="1">
      <c r="A1262" s="55"/>
      <c r="B1262" s="55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</row>
    <row r="1263" spans="1:17" ht="21" customHeight="1">
      <c r="A1263" s="55"/>
      <c r="B1263" s="55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</row>
    <row r="1264" spans="1:17" ht="21" customHeight="1">
      <c r="A1264" s="55"/>
      <c r="B1264" s="55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</row>
    <row r="1265" spans="1:17" ht="21" customHeight="1">
      <c r="A1265" s="55"/>
      <c r="B1265" s="55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</row>
    <row r="1266" spans="1:17" ht="21" customHeight="1">
      <c r="A1266" s="55"/>
      <c r="B1266" s="55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</row>
    <row r="1267" spans="1:17" ht="21" customHeight="1">
      <c r="A1267" s="55"/>
      <c r="B1267" s="55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</row>
    <row r="1268" spans="1:17" ht="21" customHeight="1">
      <c r="A1268" s="55"/>
      <c r="B1268" s="55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</row>
    <row r="1269" spans="1:17" ht="21" customHeight="1">
      <c r="A1269" s="55"/>
      <c r="B1269" s="55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</row>
    <row r="1270" spans="1:17" ht="21" customHeight="1">
      <c r="A1270" s="55"/>
      <c r="B1270" s="55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</row>
    <row r="1271" spans="1:17" ht="21" customHeight="1">
      <c r="A1271" s="55"/>
      <c r="B1271" s="55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</row>
    <row r="1272" spans="1:17" ht="21" customHeight="1">
      <c r="A1272" s="55"/>
      <c r="B1272" s="55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</row>
    <row r="1273" spans="1:17" ht="21" customHeight="1">
      <c r="A1273" s="55"/>
      <c r="B1273" s="55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</row>
    <row r="1274" spans="1:17" ht="21" customHeight="1">
      <c r="A1274" s="55"/>
      <c r="B1274" s="55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</row>
    <row r="1275" spans="1:17" ht="21" customHeight="1">
      <c r="A1275" s="55"/>
      <c r="B1275" s="55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</row>
    <row r="1276" spans="1:17" ht="21" customHeight="1">
      <c r="A1276" s="55"/>
      <c r="B1276" s="55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</row>
    <row r="1277" spans="1:17" ht="21" customHeight="1">
      <c r="A1277" s="55"/>
      <c r="B1277" s="55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</row>
    <row r="1278" spans="1:17" ht="21" customHeight="1">
      <c r="A1278" s="55"/>
      <c r="B1278" s="55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</row>
    <row r="1279" spans="1:17" ht="21" customHeight="1">
      <c r="A1279" s="55"/>
      <c r="B1279" s="55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</row>
    <row r="1280" spans="1:17" ht="21" customHeight="1">
      <c r="A1280" s="55"/>
      <c r="B1280" s="55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</row>
    <row r="1281" spans="1:17" ht="21" customHeight="1">
      <c r="A1281" s="55"/>
      <c r="B1281" s="55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</row>
    <row r="1282" spans="1:17" ht="21" customHeight="1">
      <c r="A1282" s="55"/>
      <c r="B1282" s="55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</row>
    <row r="1283" spans="1:17" ht="21" customHeight="1">
      <c r="A1283" s="55"/>
      <c r="B1283" s="55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</row>
    <row r="1284" spans="1:17" ht="21" customHeight="1">
      <c r="A1284" s="55"/>
      <c r="B1284" s="55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</row>
    <row r="1285" spans="1:17" ht="21" customHeight="1">
      <c r="A1285" s="55"/>
      <c r="B1285" s="55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</row>
    <row r="1286" spans="1:17" ht="21" customHeight="1">
      <c r="A1286" s="55"/>
      <c r="B1286" s="55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</row>
    <row r="1287" spans="1:17" ht="21" customHeight="1">
      <c r="A1287" s="55"/>
      <c r="B1287" s="55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</row>
    <row r="1288" spans="1:17" ht="21" customHeight="1">
      <c r="A1288" s="55"/>
      <c r="B1288" s="55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</row>
    <row r="1289" spans="1:17" ht="21" customHeight="1">
      <c r="A1289" s="55"/>
      <c r="B1289" s="55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</row>
    <row r="1290" spans="1:17" ht="21" customHeight="1">
      <c r="A1290" s="55"/>
      <c r="B1290" s="55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</row>
    <row r="1291" spans="1:17" ht="21" customHeight="1">
      <c r="A1291" s="55"/>
      <c r="B1291" s="55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</row>
    <row r="1292" spans="1:17" ht="21" customHeight="1">
      <c r="A1292" s="55"/>
      <c r="B1292" s="55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</row>
    <row r="1293" spans="1:17" ht="21" customHeight="1">
      <c r="A1293" s="55"/>
      <c r="B1293" s="55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</row>
    <row r="1294" spans="1:17" ht="21" customHeight="1">
      <c r="A1294" s="55"/>
      <c r="B1294" s="55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</row>
    <row r="1295" spans="1:17" ht="21" customHeight="1">
      <c r="A1295" s="55"/>
      <c r="B1295" s="55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</row>
    <row r="1296" spans="1:17" ht="21" customHeight="1">
      <c r="A1296" s="55"/>
      <c r="B1296" s="55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</row>
    <row r="1297" spans="1:17" ht="21" customHeight="1">
      <c r="A1297" s="55"/>
      <c r="B1297" s="55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</row>
    <row r="1298" spans="1:17" ht="21" customHeight="1">
      <c r="A1298" s="55"/>
      <c r="B1298" s="55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</row>
    <row r="1299" spans="1:17" ht="21" customHeight="1">
      <c r="A1299" s="55"/>
      <c r="B1299" s="55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</row>
    <row r="1300" spans="1:17" ht="21" customHeight="1">
      <c r="A1300" s="55"/>
      <c r="B1300" s="55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</row>
    <row r="1301" spans="1:17" ht="21" customHeight="1">
      <c r="A1301" s="55"/>
      <c r="B1301" s="55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</row>
    <row r="1302" spans="1:17" ht="21" customHeight="1">
      <c r="A1302" s="55"/>
      <c r="B1302" s="55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</row>
    <row r="1303" spans="1:17" ht="21" customHeight="1">
      <c r="A1303" s="55"/>
      <c r="B1303" s="55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</row>
    <row r="1304" spans="1:17" ht="21" customHeight="1">
      <c r="A1304" s="55"/>
      <c r="B1304" s="55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</row>
    <row r="1305" spans="1:17" ht="21" customHeight="1">
      <c r="A1305" s="55"/>
      <c r="B1305" s="55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</row>
    <row r="1306" spans="1:17" ht="21" customHeight="1">
      <c r="A1306" s="55"/>
      <c r="B1306" s="55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</row>
    <row r="1307" spans="1:17" ht="21" customHeight="1">
      <c r="A1307" s="55"/>
      <c r="B1307" s="55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</row>
    <row r="1308" spans="1:17" ht="21" customHeight="1">
      <c r="A1308" s="55"/>
      <c r="B1308" s="55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</row>
    <row r="1309" spans="1:17" ht="21" customHeight="1">
      <c r="A1309" s="55"/>
      <c r="B1309" s="55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</row>
    <row r="1310" spans="1:17" ht="21" customHeight="1">
      <c r="A1310" s="55"/>
      <c r="B1310" s="55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</row>
    <row r="1311" spans="1:17" ht="21" customHeight="1">
      <c r="A1311" s="55"/>
      <c r="B1311" s="55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</row>
    <row r="1312" spans="1:17" ht="21" customHeight="1">
      <c r="A1312" s="55"/>
      <c r="B1312" s="55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</row>
    <row r="1313" spans="1:17" ht="21" customHeight="1">
      <c r="A1313" s="55"/>
      <c r="B1313" s="55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</row>
    <row r="1314" spans="1:17" ht="21" customHeight="1">
      <c r="A1314" s="55"/>
      <c r="B1314" s="55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</row>
    <row r="1315" spans="1:17" ht="21" customHeight="1">
      <c r="A1315" s="55"/>
      <c r="B1315" s="55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</row>
    <row r="1316" spans="1:17" ht="21" customHeight="1">
      <c r="A1316" s="55"/>
      <c r="B1316" s="55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</row>
    <row r="1317" spans="1:17" ht="21" customHeight="1">
      <c r="A1317" s="55"/>
      <c r="B1317" s="55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</row>
    <row r="1318" spans="1:17" ht="21" customHeight="1">
      <c r="A1318" s="55"/>
      <c r="B1318" s="55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</row>
    <row r="1319" spans="1:17" ht="21" customHeight="1">
      <c r="A1319" s="55"/>
      <c r="B1319" s="55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</row>
    <row r="1320" spans="1:17" ht="21" customHeight="1">
      <c r="A1320" s="55"/>
      <c r="B1320" s="55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</row>
    <row r="1321" spans="1:17" ht="21" customHeight="1">
      <c r="A1321" s="55"/>
      <c r="B1321" s="55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</row>
    <row r="1322" spans="1:17" ht="21" customHeight="1">
      <c r="A1322" s="55"/>
      <c r="B1322" s="55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</row>
    <row r="1323" spans="1:17" ht="21" customHeight="1">
      <c r="A1323" s="55"/>
      <c r="B1323" s="55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</row>
    <row r="1324" spans="1:17" ht="21" customHeight="1">
      <c r="A1324" s="55"/>
      <c r="B1324" s="55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</row>
    <row r="1325" spans="1:17" ht="21" customHeight="1">
      <c r="A1325" s="55"/>
      <c r="B1325" s="55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</row>
    <row r="1326" spans="1:17" ht="21" customHeight="1">
      <c r="A1326" s="55"/>
      <c r="B1326" s="55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</row>
    <row r="1327" spans="1:17" ht="21" customHeight="1">
      <c r="A1327" s="55"/>
      <c r="B1327" s="55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</row>
    <row r="1328" spans="1:17" ht="21" customHeight="1">
      <c r="A1328" s="55"/>
      <c r="B1328" s="55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</row>
    <row r="1329" spans="1:17" ht="21" customHeight="1">
      <c r="A1329" s="55"/>
      <c r="B1329" s="55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</row>
    <row r="1330" spans="1:17" ht="21" customHeight="1">
      <c r="A1330" s="55"/>
      <c r="B1330" s="55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</row>
    <row r="1331" spans="1:17" ht="21" customHeight="1">
      <c r="A1331" s="55"/>
      <c r="B1331" s="55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</row>
    <row r="1332" spans="1:17" ht="21" customHeight="1">
      <c r="A1332" s="55"/>
      <c r="B1332" s="55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</row>
    <row r="1333" spans="1:17" ht="21" customHeight="1">
      <c r="A1333" s="55"/>
      <c r="B1333" s="55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</row>
    <row r="1334" spans="1:17" ht="21" customHeight="1">
      <c r="A1334" s="55"/>
      <c r="B1334" s="55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</row>
    <row r="1335" spans="1:17" ht="21" customHeight="1">
      <c r="A1335" s="55"/>
      <c r="B1335" s="55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</row>
    <row r="1336" spans="1:17" ht="21" customHeight="1">
      <c r="A1336" s="55"/>
      <c r="B1336" s="55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</row>
    <row r="1337" spans="1:17" ht="21" customHeight="1">
      <c r="A1337" s="55"/>
      <c r="B1337" s="55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</row>
    <row r="1338" spans="1:17" ht="21" customHeight="1">
      <c r="A1338" s="55"/>
      <c r="B1338" s="55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</row>
    <row r="1339" spans="1:17" ht="21" customHeight="1">
      <c r="A1339" s="55"/>
      <c r="B1339" s="55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</row>
    <row r="1340" spans="1:17" ht="21" customHeight="1">
      <c r="A1340" s="55"/>
      <c r="B1340" s="55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</row>
    <row r="1341" spans="1:17" ht="21" customHeight="1">
      <c r="A1341" s="55"/>
      <c r="B1341" s="55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</row>
    <row r="1342" spans="1:17" ht="21" customHeight="1">
      <c r="A1342" s="55"/>
      <c r="B1342" s="55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</row>
    <row r="1343" spans="1:17" ht="21" customHeight="1">
      <c r="A1343" s="55"/>
      <c r="B1343" s="55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</row>
    <row r="1344" spans="1:17" ht="21" customHeight="1">
      <c r="A1344" s="55"/>
      <c r="B1344" s="55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</row>
    <row r="1345" spans="1:17" ht="21" customHeight="1">
      <c r="A1345" s="55"/>
      <c r="B1345" s="55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</row>
    <row r="1346" spans="1:17" ht="21" customHeight="1">
      <c r="A1346" s="55"/>
      <c r="B1346" s="55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</row>
    <row r="1347" spans="1:17" ht="21" customHeight="1">
      <c r="A1347" s="55"/>
      <c r="B1347" s="55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</row>
    <row r="1348" spans="1:17" ht="21" customHeight="1">
      <c r="A1348" s="55"/>
      <c r="B1348" s="55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</row>
    <row r="1349" spans="1:17" ht="21" customHeight="1">
      <c r="A1349" s="55"/>
      <c r="B1349" s="55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</row>
    <row r="1350" spans="1:17" ht="21" customHeight="1">
      <c r="A1350" s="55"/>
      <c r="B1350" s="55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</row>
    <row r="1351" spans="1:17" ht="21" customHeight="1">
      <c r="A1351" s="55"/>
      <c r="B1351" s="55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</row>
    <row r="1352" spans="1:17" ht="21" customHeight="1">
      <c r="A1352" s="55"/>
      <c r="B1352" s="55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</row>
    <row r="1353" spans="1:17" ht="21" customHeight="1">
      <c r="A1353" s="55"/>
      <c r="B1353" s="55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</row>
    <row r="1354" spans="1:17" ht="21" customHeight="1">
      <c r="A1354" s="55"/>
      <c r="B1354" s="55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</row>
    <row r="1355" spans="1:17" ht="21" customHeight="1">
      <c r="A1355" s="55"/>
      <c r="B1355" s="55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</row>
    <row r="1356" spans="1:17" ht="21" customHeight="1">
      <c r="A1356" s="55"/>
      <c r="B1356" s="55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</row>
    <row r="1357" spans="1:17" ht="21" customHeight="1">
      <c r="A1357" s="55"/>
      <c r="B1357" s="55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</row>
    <row r="1358" spans="1:17" ht="21" customHeight="1">
      <c r="A1358" s="55"/>
      <c r="B1358" s="55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</row>
    <row r="1359" spans="1:17" ht="21" customHeight="1">
      <c r="A1359" s="55"/>
      <c r="B1359" s="55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</row>
    <row r="1360" spans="1:17" ht="21" customHeight="1">
      <c r="A1360" s="55"/>
      <c r="B1360" s="55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</row>
    <row r="1361" spans="1:17" ht="21" customHeight="1">
      <c r="A1361" s="55"/>
      <c r="B1361" s="55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</row>
    <row r="1362" spans="1:17" ht="21" customHeight="1">
      <c r="A1362" s="55"/>
      <c r="B1362" s="55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</row>
    <row r="1363" spans="1:17" ht="21" customHeight="1">
      <c r="A1363" s="55"/>
      <c r="B1363" s="55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</row>
    <row r="1364" spans="1:17" ht="21" customHeight="1">
      <c r="A1364" s="55"/>
      <c r="B1364" s="55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</row>
    <row r="1365" spans="1:17" ht="21" customHeight="1">
      <c r="A1365" s="55"/>
      <c r="B1365" s="55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</row>
    <row r="1366" spans="1:17" ht="21" customHeight="1">
      <c r="A1366" s="55"/>
      <c r="B1366" s="55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</row>
    <row r="1367" spans="1:17" ht="21" customHeight="1">
      <c r="A1367" s="55"/>
      <c r="B1367" s="55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</row>
    <row r="1368" spans="1:17" ht="21" customHeight="1">
      <c r="A1368" s="55"/>
      <c r="B1368" s="55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</row>
    <row r="1369" spans="1:17" ht="21" customHeight="1">
      <c r="A1369" s="55"/>
      <c r="B1369" s="55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</row>
    <row r="1370" spans="1:17" ht="21" customHeight="1">
      <c r="A1370" s="55"/>
      <c r="B1370" s="55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</row>
    <row r="1371" spans="1:17" ht="21" customHeight="1">
      <c r="A1371" s="55"/>
      <c r="B1371" s="55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</row>
    <row r="1372" spans="1:17" ht="21" customHeight="1">
      <c r="A1372" s="55"/>
      <c r="B1372" s="55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</row>
    <row r="1373" spans="1:17" ht="21" customHeight="1">
      <c r="A1373" s="55"/>
      <c r="B1373" s="55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</row>
    <row r="1374" spans="1:17" ht="21" customHeight="1">
      <c r="A1374" s="55"/>
      <c r="B1374" s="55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</row>
    <row r="1375" spans="1:17" ht="21" customHeight="1">
      <c r="A1375" s="55"/>
      <c r="B1375" s="55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</row>
    <row r="1376" spans="1:17" ht="21" customHeight="1">
      <c r="A1376" s="55"/>
      <c r="B1376" s="55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</row>
    <row r="1377" spans="1:17" ht="21" customHeight="1">
      <c r="A1377" s="55"/>
      <c r="B1377" s="55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</row>
    <row r="1378" spans="1:17" ht="21" customHeight="1">
      <c r="A1378" s="55"/>
      <c r="B1378" s="55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</row>
    <row r="1379" spans="1:17" ht="21" customHeight="1">
      <c r="A1379" s="55"/>
      <c r="B1379" s="55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</row>
    <row r="1380" spans="1:17" ht="21" customHeight="1">
      <c r="A1380" s="55"/>
      <c r="B1380" s="55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</row>
    <row r="1381" spans="1:17" ht="21" customHeight="1">
      <c r="A1381" s="55"/>
      <c r="B1381" s="55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</row>
    <row r="1382" spans="1:17" ht="21" customHeight="1">
      <c r="A1382" s="55"/>
      <c r="B1382" s="55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</row>
    <row r="1383" spans="1:17" ht="21" customHeight="1">
      <c r="A1383" s="55"/>
      <c r="B1383" s="55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</row>
    <row r="1384" spans="1:17" ht="21" customHeight="1">
      <c r="A1384" s="55"/>
      <c r="B1384" s="55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</row>
    <row r="1385" spans="1:17" ht="21" customHeight="1">
      <c r="A1385" s="55"/>
      <c r="B1385" s="55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</row>
    <row r="1386" spans="1:17" ht="21" customHeight="1">
      <c r="A1386" s="55"/>
      <c r="B1386" s="55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</row>
    <row r="1387" spans="1:17" ht="21" customHeight="1">
      <c r="A1387" s="55"/>
      <c r="B1387" s="55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</row>
    <row r="1388" spans="1:17" ht="21" customHeight="1">
      <c r="A1388" s="55"/>
      <c r="B1388" s="55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</row>
    <row r="1389" spans="1:17" ht="21" customHeight="1">
      <c r="A1389" s="55"/>
      <c r="B1389" s="55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</row>
    <row r="1390" spans="1:17" ht="21" customHeight="1">
      <c r="A1390" s="55"/>
      <c r="B1390" s="55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</row>
    <row r="1391" spans="1:17" ht="21" customHeight="1">
      <c r="A1391" s="55"/>
      <c r="B1391" s="55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</row>
    <row r="1392" spans="1:17" ht="21" customHeight="1">
      <c r="A1392" s="55"/>
      <c r="B1392" s="55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</row>
    <row r="1393" spans="1:17" ht="21" customHeight="1">
      <c r="A1393" s="55"/>
      <c r="B1393" s="55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</row>
    <row r="1394" spans="1:17" ht="21" customHeight="1">
      <c r="A1394" s="55"/>
      <c r="B1394" s="55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</row>
    <row r="1395" spans="1:17" ht="21" customHeight="1">
      <c r="A1395" s="55"/>
      <c r="B1395" s="55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</row>
    <row r="1396" spans="1:17" ht="21" customHeight="1">
      <c r="A1396" s="55"/>
      <c r="B1396" s="55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</row>
    <row r="1397" spans="1:17" ht="21" customHeight="1">
      <c r="A1397" s="55"/>
      <c r="B1397" s="55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</row>
    <row r="1398" spans="1:17" ht="21" customHeight="1">
      <c r="A1398" s="55"/>
      <c r="B1398" s="55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</row>
    <row r="1399" spans="1:17" ht="21" customHeight="1">
      <c r="A1399" s="55"/>
      <c r="B1399" s="55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</row>
    <row r="1400" spans="1:17" ht="21" customHeight="1">
      <c r="A1400" s="55"/>
      <c r="B1400" s="55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</row>
    <row r="1401" spans="1:17" ht="21" customHeight="1">
      <c r="A1401" s="55"/>
      <c r="B1401" s="55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</row>
    <row r="1402" spans="1:17" ht="21" customHeight="1">
      <c r="A1402" s="55"/>
      <c r="B1402" s="55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</row>
    <row r="1403" spans="1:17" ht="21" customHeight="1">
      <c r="A1403" s="55"/>
      <c r="B1403" s="55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</row>
    <row r="1404" spans="1:17" ht="21" customHeight="1">
      <c r="A1404" s="55"/>
      <c r="B1404" s="55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</row>
    <row r="1405" spans="1:17" ht="21" customHeight="1">
      <c r="A1405" s="55"/>
      <c r="B1405" s="55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</row>
    <row r="1406" spans="1:17" ht="21" customHeight="1">
      <c r="A1406" s="55"/>
      <c r="B1406" s="55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</row>
    <row r="1407" spans="1:17" ht="21" customHeight="1">
      <c r="A1407" s="55"/>
      <c r="B1407" s="55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</row>
    <row r="1408" spans="1:17" ht="21" customHeight="1">
      <c r="A1408" s="55"/>
      <c r="B1408" s="55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</row>
    <row r="1409" spans="1:17" ht="21" customHeight="1">
      <c r="A1409" s="55"/>
      <c r="B1409" s="55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</row>
    <row r="1410" spans="1:17" ht="21" customHeight="1">
      <c r="A1410" s="55"/>
      <c r="B1410" s="55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</row>
    <row r="1411" spans="1:17" ht="21" customHeight="1">
      <c r="A1411" s="55"/>
      <c r="B1411" s="55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</row>
    <row r="1412" spans="1:17" ht="21" customHeight="1">
      <c r="A1412" s="55"/>
      <c r="B1412" s="55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</row>
    <row r="1413" spans="1:17" ht="21" customHeight="1">
      <c r="A1413" s="55"/>
      <c r="B1413" s="55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</row>
    <row r="1414" spans="1:17" ht="21" customHeight="1">
      <c r="A1414" s="55"/>
      <c r="B1414" s="55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</row>
    <row r="1415" spans="1:17" ht="21" customHeight="1">
      <c r="A1415" s="55"/>
      <c r="B1415" s="55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</row>
    <row r="1416" spans="1:17" ht="21" customHeight="1">
      <c r="A1416" s="55"/>
      <c r="B1416" s="55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</row>
    <row r="1417" spans="1:17" ht="21" customHeight="1">
      <c r="A1417" s="55"/>
      <c r="B1417" s="55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</row>
    <row r="1418" spans="1:17" ht="21" customHeight="1">
      <c r="A1418" s="55"/>
      <c r="B1418" s="55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</row>
    <row r="1419" spans="1:17" ht="21" customHeight="1">
      <c r="A1419" s="55"/>
      <c r="B1419" s="55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</row>
    <row r="1420" spans="1:17" ht="21" customHeight="1">
      <c r="A1420" s="55"/>
      <c r="B1420" s="55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</row>
    <row r="1421" spans="1:17" ht="21" customHeight="1">
      <c r="A1421" s="55"/>
      <c r="B1421" s="55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</row>
    <row r="1422" spans="1:17" ht="21" customHeight="1">
      <c r="A1422" s="55"/>
      <c r="B1422" s="55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</row>
    <row r="1423" spans="1:17" ht="21" customHeight="1">
      <c r="A1423" s="55"/>
      <c r="B1423" s="55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</row>
    <row r="1424" spans="1:17" ht="21" customHeight="1">
      <c r="A1424" s="55"/>
      <c r="B1424" s="55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</row>
    <row r="1425" spans="1:17" ht="21" customHeight="1">
      <c r="A1425" s="55"/>
      <c r="B1425" s="55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</row>
    <row r="1426" spans="1:17" ht="21" customHeight="1">
      <c r="A1426" s="55"/>
      <c r="B1426" s="55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</row>
    <row r="1427" spans="1:17" ht="21" customHeight="1">
      <c r="A1427" s="55"/>
      <c r="B1427" s="55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</row>
    <row r="1428" spans="1:17" ht="21" customHeight="1">
      <c r="A1428" s="55"/>
      <c r="B1428" s="55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</row>
    <row r="1429" spans="1:17" ht="21" customHeight="1">
      <c r="A1429" s="55"/>
      <c r="B1429" s="55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</row>
    <row r="1430" spans="1:17" ht="21" customHeight="1">
      <c r="A1430" s="55"/>
      <c r="B1430" s="55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</row>
    <row r="1431" spans="1:17" ht="21" customHeight="1">
      <c r="A1431" s="55"/>
      <c r="B1431" s="55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</row>
    <row r="1432" spans="1:17" ht="21" customHeight="1">
      <c r="A1432" s="55"/>
      <c r="B1432" s="55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</row>
    <row r="1433" spans="1:17" ht="21" customHeight="1">
      <c r="A1433" s="55"/>
      <c r="B1433" s="55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</row>
    <row r="1434" spans="1:17" ht="21" customHeight="1">
      <c r="A1434" s="55"/>
      <c r="B1434" s="55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</row>
    <row r="1435" spans="1:17" ht="21" customHeight="1">
      <c r="A1435" s="55"/>
      <c r="B1435" s="55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</row>
    <row r="1436" spans="1:17" ht="21" customHeight="1">
      <c r="A1436" s="55"/>
      <c r="B1436" s="55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</row>
    <row r="1437" spans="1:17" ht="21" customHeight="1">
      <c r="A1437" s="55"/>
      <c r="B1437" s="55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</row>
    <row r="1438" spans="1:17" ht="21" customHeight="1">
      <c r="A1438" s="55"/>
      <c r="B1438" s="55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</row>
    <row r="1439" spans="1:17" ht="21" customHeight="1">
      <c r="A1439" s="55"/>
      <c r="B1439" s="55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</row>
    <row r="1440" spans="1:17" ht="21" customHeight="1">
      <c r="A1440" s="55"/>
      <c r="B1440" s="55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</row>
    <row r="1441" spans="1:17" ht="21" customHeight="1">
      <c r="A1441" s="55"/>
      <c r="B1441" s="55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</row>
    <row r="1442" spans="1:17" ht="21" customHeight="1">
      <c r="A1442" s="55"/>
      <c r="B1442" s="55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</row>
    <row r="1443" spans="1:17" ht="21" customHeight="1">
      <c r="A1443" s="55"/>
      <c r="B1443" s="55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</row>
    <row r="1444" spans="1:17" ht="21" customHeight="1">
      <c r="A1444" s="55"/>
      <c r="B1444" s="55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</row>
    <row r="1445" spans="1:17" ht="21" customHeight="1">
      <c r="A1445" s="55"/>
      <c r="B1445" s="55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</row>
    <row r="1446" spans="1:17" ht="21" customHeight="1">
      <c r="A1446" s="55"/>
      <c r="B1446" s="55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</row>
    <row r="1447" spans="1:17" ht="21" customHeight="1">
      <c r="A1447" s="55"/>
      <c r="B1447" s="55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</row>
    <row r="1448" spans="1:17" ht="21" customHeight="1">
      <c r="A1448" s="55"/>
      <c r="B1448" s="55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</row>
    <row r="1449" spans="1:17" ht="21" customHeight="1">
      <c r="A1449" s="55"/>
      <c r="B1449" s="55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</row>
    <row r="1450" spans="1:17" ht="21" customHeight="1">
      <c r="A1450" s="55"/>
      <c r="B1450" s="55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</row>
    <row r="1451" spans="1:17" ht="21" customHeight="1">
      <c r="A1451" s="55"/>
      <c r="B1451" s="55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</row>
    <row r="1452" spans="1:17" ht="21" customHeight="1">
      <c r="A1452" s="55"/>
      <c r="B1452" s="55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</row>
    <row r="1453" spans="1:17" ht="21" customHeight="1">
      <c r="A1453" s="55"/>
      <c r="B1453" s="55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</row>
    <row r="1454" spans="1:17" ht="21" customHeight="1">
      <c r="A1454" s="55"/>
      <c r="B1454" s="55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</row>
    <row r="1455" spans="1:17" ht="21" customHeight="1">
      <c r="A1455" s="55"/>
      <c r="B1455" s="55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</row>
    <row r="1456" spans="1:17" ht="21" customHeight="1">
      <c r="A1456" s="55"/>
      <c r="B1456" s="55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</row>
    <row r="1457" spans="1:17" ht="21" customHeight="1">
      <c r="A1457" s="55"/>
      <c r="B1457" s="55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</row>
    <row r="1458" spans="1:17" ht="21" customHeight="1">
      <c r="A1458" s="55"/>
      <c r="B1458" s="55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</row>
    <row r="1459" spans="1:17" ht="21" customHeight="1">
      <c r="A1459" s="55"/>
      <c r="B1459" s="55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</row>
    <row r="1460" spans="1:17" ht="21" customHeight="1">
      <c r="A1460" s="55"/>
      <c r="B1460" s="55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</row>
    <row r="1461" spans="1:17" ht="21" customHeight="1">
      <c r="A1461" s="55"/>
      <c r="B1461" s="55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</row>
    <row r="1462" spans="1:17" ht="21" customHeight="1">
      <c r="A1462" s="55"/>
      <c r="B1462" s="55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</row>
    <row r="1463" spans="1:17" ht="21" customHeight="1">
      <c r="A1463" s="55"/>
      <c r="B1463" s="55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</row>
    <row r="1464" spans="1:17" ht="21" customHeight="1">
      <c r="A1464" s="55"/>
      <c r="B1464" s="55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</row>
    <row r="1465" spans="1:17" ht="21" customHeight="1">
      <c r="A1465" s="55"/>
      <c r="B1465" s="55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</row>
    <row r="1466" spans="1:17" ht="21" customHeight="1">
      <c r="A1466" s="55"/>
      <c r="B1466" s="55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</row>
    <row r="1467" spans="1:17" ht="21" customHeight="1">
      <c r="A1467" s="55"/>
      <c r="B1467" s="55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</row>
    <row r="1468" spans="1:17" ht="21" customHeight="1">
      <c r="A1468" s="55"/>
      <c r="B1468" s="55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</row>
    <row r="1469" spans="1:17" ht="21" customHeight="1">
      <c r="A1469" s="55"/>
      <c r="B1469" s="55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</row>
    <row r="1470" spans="1:17" ht="21" customHeight="1">
      <c r="A1470" s="55"/>
      <c r="B1470" s="55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</row>
    <row r="1471" spans="1:17" ht="21" customHeight="1">
      <c r="A1471" s="55"/>
      <c r="B1471" s="55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</row>
    <row r="1472" spans="1:17" ht="21" customHeight="1">
      <c r="A1472" s="55"/>
      <c r="B1472" s="55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</row>
    <row r="1473" spans="1:17" ht="21" customHeight="1">
      <c r="A1473" s="55"/>
      <c r="B1473" s="55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</row>
    <row r="1474" spans="1:17" ht="21" customHeight="1">
      <c r="A1474" s="55"/>
      <c r="B1474" s="55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</row>
    <row r="1475" spans="1:17" ht="21" customHeight="1">
      <c r="A1475" s="55"/>
      <c r="B1475" s="55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</row>
    <row r="1476" spans="1:17" ht="21" customHeight="1">
      <c r="A1476" s="55"/>
      <c r="B1476" s="55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</row>
    <row r="1477" spans="1:17" ht="21" customHeight="1">
      <c r="A1477" s="55"/>
      <c r="B1477" s="55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</row>
    <row r="1478" spans="1:17" ht="21" customHeight="1">
      <c r="A1478" s="55"/>
      <c r="B1478" s="55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</row>
    <row r="1479" spans="1:17" ht="21" customHeight="1">
      <c r="A1479" s="55"/>
      <c r="B1479" s="55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</row>
    <row r="1480" spans="1:17" ht="21" customHeight="1">
      <c r="A1480" s="55"/>
      <c r="B1480" s="55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</row>
    <row r="1481" spans="1:17" ht="21" customHeight="1">
      <c r="A1481" s="55"/>
      <c r="B1481" s="55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</row>
    <row r="1482" spans="1:17" ht="21" customHeight="1">
      <c r="A1482" s="55"/>
      <c r="B1482" s="55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</row>
    <row r="1483" spans="1:17" ht="21" customHeight="1">
      <c r="A1483" s="55"/>
      <c r="B1483" s="55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</row>
    <row r="1484" spans="1:17" ht="21" customHeight="1">
      <c r="A1484" s="55"/>
      <c r="B1484" s="55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</row>
    <row r="1485" spans="1:17" ht="21" customHeight="1">
      <c r="A1485" s="55"/>
      <c r="B1485" s="55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</row>
    <row r="1486" spans="1:17" ht="21" customHeight="1">
      <c r="A1486" s="55"/>
      <c r="B1486" s="55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</row>
    <row r="1487" spans="1:17" ht="21" customHeight="1">
      <c r="A1487" s="55"/>
      <c r="B1487" s="55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</row>
    <row r="1488" spans="1:17" ht="21" customHeight="1">
      <c r="A1488" s="55"/>
      <c r="B1488" s="55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</row>
    <row r="1489" spans="1:17" ht="21" customHeight="1">
      <c r="A1489" s="55"/>
      <c r="B1489" s="55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</row>
    <row r="1490" spans="1:17" ht="21" customHeight="1">
      <c r="A1490" s="55"/>
      <c r="B1490" s="55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</row>
    <row r="1491" spans="1:17" ht="21" customHeight="1">
      <c r="A1491" s="55"/>
      <c r="B1491" s="55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</row>
    <row r="1492" spans="1:17" ht="21" customHeight="1">
      <c r="A1492" s="55"/>
      <c r="B1492" s="55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</row>
    <row r="1493" spans="1:17" ht="21" customHeight="1">
      <c r="A1493" s="55"/>
      <c r="B1493" s="55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</row>
    <row r="1494" spans="1:17" ht="21" customHeight="1">
      <c r="A1494" s="55"/>
      <c r="B1494" s="55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</row>
    <row r="1495" spans="1:17" ht="21" customHeight="1">
      <c r="A1495" s="55"/>
      <c r="B1495" s="55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</row>
    <row r="1496" spans="1:17" ht="21" customHeight="1">
      <c r="A1496" s="55"/>
      <c r="B1496" s="55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</row>
    <row r="1497" spans="1:17" ht="21" customHeight="1">
      <c r="A1497" s="55"/>
      <c r="B1497" s="55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</row>
    <row r="1498" spans="1:17" ht="21" customHeight="1">
      <c r="A1498" s="55"/>
      <c r="B1498" s="55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</row>
    <row r="1499" spans="1:17" ht="21" customHeight="1">
      <c r="A1499" s="55"/>
      <c r="B1499" s="55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</row>
    <row r="1500" spans="1:17" ht="21" customHeight="1">
      <c r="A1500" s="55"/>
      <c r="B1500" s="55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</row>
    <row r="1501" spans="1:17" ht="21" customHeight="1">
      <c r="A1501" s="55"/>
      <c r="B1501" s="55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</row>
    <row r="1502" spans="1:17" ht="21" customHeight="1">
      <c r="A1502" s="55"/>
      <c r="B1502" s="55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</row>
    <row r="1503" spans="1:17" ht="21" customHeight="1">
      <c r="A1503" s="55"/>
      <c r="B1503" s="55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</row>
    <row r="1504" spans="1:17" ht="21" customHeight="1">
      <c r="A1504" s="55"/>
      <c r="B1504" s="55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</row>
    <row r="1505" spans="1:17" ht="21" customHeight="1">
      <c r="A1505" s="55"/>
      <c r="B1505" s="55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</row>
    <row r="1506" spans="1:17" ht="21" customHeight="1">
      <c r="A1506" s="55"/>
      <c r="B1506" s="55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</row>
    <row r="1507" spans="1:17" ht="21" customHeight="1">
      <c r="A1507" s="55"/>
      <c r="B1507" s="55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</row>
    <row r="1508" spans="1:17" ht="21" customHeight="1">
      <c r="A1508" s="55"/>
      <c r="B1508" s="55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</row>
    <row r="1509" spans="1:17" ht="21" customHeight="1">
      <c r="A1509" s="55"/>
      <c r="B1509" s="55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</row>
    <row r="1510" spans="1:17" ht="21" customHeight="1">
      <c r="A1510" s="55"/>
      <c r="B1510" s="55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</row>
    <row r="1511" spans="1:17" ht="21" customHeight="1">
      <c r="A1511" s="55"/>
      <c r="B1511" s="55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</row>
    <row r="1512" spans="1:17" ht="21" customHeight="1">
      <c r="A1512" s="55"/>
      <c r="B1512" s="55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</row>
    <row r="1513" spans="1:17" ht="21" customHeight="1">
      <c r="A1513" s="55"/>
      <c r="B1513" s="55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</row>
    <row r="1514" spans="1:17" ht="21" customHeight="1">
      <c r="A1514" s="55"/>
      <c r="B1514" s="55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</row>
    <row r="1515" spans="1:17" ht="21" customHeight="1">
      <c r="A1515" s="55"/>
      <c r="B1515" s="55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</row>
    <row r="1516" spans="1:17" ht="21" customHeight="1">
      <c r="A1516" s="55"/>
      <c r="B1516" s="55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</row>
    <row r="1517" spans="1:17" ht="21" customHeight="1">
      <c r="A1517" s="55"/>
      <c r="B1517" s="55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</row>
    <row r="1518" spans="1:17" ht="21" customHeight="1">
      <c r="A1518" s="55"/>
      <c r="B1518" s="55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</row>
    <row r="1519" spans="1:17" ht="21" customHeight="1">
      <c r="A1519" s="55"/>
      <c r="B1519" s="55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</row>
    <row r="1520" spans="1:17" ht="21" customHeight="1">
      <c r="A1520" s="55"/>
      <c r="B1520" s="55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</row>
    <row r="1521" spans="1:17" ht="21" customHeight="1">
      <c r="A1521" s="55"/>
      <c r="B1521" s="55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</row>
    <row r="1522" spans="1:17" ht="21" customHeight="1">
      <c r="A1522" s="55"/>
      <c r="B1522" s="55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</row>
    <row r="1523" spans="1:17" ht="21" customHeight="1">
      <c r="A1523" s="55"/>
      <c r="B1523" s="55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</row>
    <row r="1524" spans="1:17" ht="21" customHeight="1">
      <c r="A1524" s="55"/>
      <c r="B1524" s="55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</row>
    <row r="1525" spans="1:17" ht="21" customHeight="1">
      <c r="A1525" s="55"/>
      <c r="B1525" s="55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</row>
    <row r="1526" spans="1:17" ht="21" customHeight="1">
      <c r="A1526" s="55"/>
      <c r="B1526" s="55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</row>
    <row r="1527" spans="1:17" ht="21" customHeight="1">
      <c r="A1527" s="55"/>
      <c r="B1527" s="55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</row>
    <row r="1528" spans="1:17" ht="21" customHeight="1">
      <c r="A1528" s="55"/>
      <c r="B1528" s="55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</row>
    <row r="1529" spans="1:17" ht="21" customHeight="1">
      <c r="A1529" s="55"/>
      <c r="B1529" s="55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</row>
    <row r="1530" spans="1:17" ht="21" customHeight="1">
      <c r="A1530" s="55"/>
      <c r="B1530" s="55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</row>
    <row r="1531" spans="1:17" ht="21" customHeight="1">
      <c r="A1531" s="55"/>
      <c r="B1531" s="55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</row>
    <row r="1532" spans="1:17" ht="21" customHeight="1">
      <c r="A1532" s="55"/>
      <c r="B1532" s="55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</row>
    <row r="1533" spans="1:17" ht="21" customHeight="1">
      <c r="A1533" s="55"/>
      <c r="B1533" s="55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</row>
    <row r="1534" spans="1:17" ht="21" customHeight="1">
      <c r="A1534" s="55"/>
      <c r="B1534" s="55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</row>
    <row r="1535" spans="1:17" ht="21" customHeight="1">
      <c r="A1535" s="55"/>
      <c r="B1535" s="55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</row>
    <row r="1536" spans="1:17" ht="21" customHeight="1">
      <c r="A1536" s="55"/>
      <c r="B1536" s="55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</row>
    <row r="1537" spans="1:17" ht="21" customHeight="1">
      <c r="A1537" s="55"/>
      <c r="B1537" s="55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</row>
    <row r="1538" spans="1:17" ht="21" customHeight="1">
      <c r="A1538" s="55"/>
      <c r="B1538" s="55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</row>
    <row r="1539" spans="1:17" ht="21" customHeight="1">
      <c r="A1539" s="55"/>
      <c r="B1539" s="55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</row>
    <row r="1540" spans="1:17" ht="21" customHeight="1">
      <c r="A1540" s="55"/>
      <c r="B1540" s="55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</row>
    <row r="1541" spans="1:17" ht="21" customHeight="1">
      <c r="A1541" s="55"/>
      <c r="B1541" s="55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</row>
    <row r="1542" spans="1:17" ht="21" customHeight="1">
      <c r="A1542" s="55"/>
      <c r="B1542" s="55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</row>
    <row r="1543" spans="1:17" ht="21" customHeight="1">
      <c r="A1543" s="55"/>
      <c r="B1543" s="55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</row>
    <row r="1544" spans="1:17" ht="21" customHeight="1">
      <c r="A1544" s="55"/>
      <c r="B1544" s="55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</row>
    <row r="1545" spans="1:17" ht="21" customHeight="1">
      <c r="A1545" s="55"/>
      <c r="B1545" s="55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</row>
    <row r="1546" spans="1:17" ht="21" customHeight="1">
      <c r="A1546" s="55"/>
      <c r="B1546" s="55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</row>
    <row r="1547" spans="1:17" ht="21" customHeight="1">
      <c r="A1547" s="55"/>
      <c r="B1547" s="55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</row>
    <row r="1548" spans="1:17" ht="21" customHeight="1">
      <c r="A1548" s="55"/>
      <c r="B1548" s="55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</row>
    <row r="1549" spans="1:17" ht="21" customHeight="1">
      <c r="A1549" s="55"/>
      <c r="B1549" s="55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</row>
    <row r="1550" spans="1:17" ht="21" customHeight="1">
      <c r="A1550" s="55"/>
      <c r="B1550" s="55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</row>
    <row r="1551" spans="1:17" ht="21" customHeight="1">
      <c r="A1551" s="55"/>
      <c r="B1551" s="55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</row>
    <row r="1552" spans="1:17" ht="21" customHeight="1">
      <c r="A1552" s="55"/>
      <c r="B1552" s="55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</row>
    <row r="1553" spans="1:17" ht="21" customHeight="1">
      <c r="A1553" s="55"/>
      <c r="B1553" s="55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</row>
    <row r="1554" spans="1:17" ht="21" customHeight="1">
      <c r="A1554" s="55"/>
      <c r="B1554" s="55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</row>
    <row r="1555" spans="1:17" ht="21" customHeight="1">
      <c r="A1555" s="55"/>
      <c r="B1555" s="55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</row>
    <row r="1556" spans="1:17" ht="21" customHeight="1">
      <c r="A1556" s="55"/>
      <c r="B1556" s="55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</row>
    <row r="1557" spans="1:17" ht="21" customHeight="1">
      <c r="A1557" s="55"/>
      <c r="B1557" s="55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</row>
    <row r="1558" spans="1:17" ht="21" customHeight="1">
      <c r="A1558" s="55"/>
      <c r="B1558" s="55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</row>
    <row r="1559" spans="1:17" ht="21" customHeight="1">
      <c r="A1559" s="55"/>
      <c r="B1559" s="55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</row>
    <row r="1560" spans="1:17" ht="21" customHeight="1">
      <c r="A1560" s="55"/>
      <c r="B1560" s="55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</row>
    <row r="1561" spans="1:17" ht="21" customHeight="1">
      <c r="A1561" s="55"/>
      <c r="B1561" s="55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</row>
    <row r="1562" spans="1:17" ht="21" customHeight="1">
      <c r="A1562" s="55"/>
      <c r="B1562" s="55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</row>
    <row r="1563" spans="1:17" ht="21" customHeight="1">
      <c r="A1563" s="55"/>
      <c r="B1563" s="55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</row>
    <row r="1564" spans="1:17" ht="21" customHeight="1">
      <c r="A1564" s="55"/>
      <c r="B1564" s="55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</row>
    <row r="1565" spans="1:17" ht="21" customHeight="1">
      <c r="A1565" s="55"/>
      <c r="B1565" s="55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</row>
    <row r="1566" spans="1:17" ht="21" customHeight="1">
      <c r="A1566" s="55"/>
      <c r="B1566" s="55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</row>
    <row r="1567" spans="1:17" ht="21" customHeight="1">
      <c r="A1567" s="55"/>
      <c r="B1567" s="55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</row>
    <row r="1568" spans="1:17" ht="21" customHeight="1">
      <c r="A1568" s="55"/>
      <c r="B1568" s="55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</row>
    <row r="1569" spans="1:17" ht="21" customHeight="1">
      <c r="A1569" s="55"/>
      <c r="B1569" s="55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</row>
    <row r="1570" spans="1:17" ht="21" customHeight="1">
      <c r="A1570" s="55"/>
      <c r="B1570" s="55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</row>
    <row r="1571" spans="1:17" ht="21" customHeight="1">
      <c r="A1571" s="55"/>
      <c r="B1571" s="55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</row>
    <row r="1572" spans="1:17" ht="21" customHeight="1">
      <c r="A1572" s="55"/>
      <c r="B1572" s="55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</row>
    <row r="1573" spans="1:17" ht="21" customHeight="1">
      <c r="A1573" s="55"/>
      <c r="B1573" s="55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</row>
    <row r="1574" spans="1:17" ht="21" customHeight="1">
      <c r="A1574" s="55"/>
      <c r="B1574" s="55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</row>
    <row r="1575" spans="1:17" ht="21" customHeight="1">
      <c r="A1575" s="55"/>
      <c r="B1575" s="55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</row>
    <row r="1576" spans="1:17" ht="21" customHeight="1">
      <c r="A1576" s="55"/>
      <c r="B1576" s="55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</row>
    <row r="1577" spans="1:17" ht="21" customHeight="1">
      <c r="A1577" s="55"/>
      <c r="B1577" s="55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  <c r="Q1577" s="55"/>
    </row>
    <row r="1578" spans="1:17" ht="21" customHeight="1">
      <c r="A1578" s="55"/>
      <c r="B1578" s="55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5"/>
      <c r="Q1578" s="55"/>
    </row>
    <row r="1579" spans="1:17" ht="21" customHeight="1">
      <c r="A1579" s="55"/>
      <c r="B1579" s="55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</row>
    <row r="1580" spans="1:17" ht="21" customHeight="1">
      <c r="A1580" s="55"/>
      <c r="B1580" s="55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55"/>
      <c r="N1580" s="55"/>
      <c r="O1580" s="55"/>
      <c r="P1580" s="55"/>
      <c r="Q1580" s="55"/>
    </row>
    <row r="1581" spans="1:17" ht="21" customHeight="1">
      <c r="A1581" s="55"/>
      <c r="B1581" s="55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</row>
    <row r="1582" spans="1:17" ht="21" customHeight="1">
      <c r="A1582" s="55"/>
      <c r="B1582" s="55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</row>
    <row r="1583" spans="1:17" ht="21" customHeight="1">
      <c r="A1583" s="55"/>
      <c r="B1583" s="55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</row>
    <row r="1584" spans="1:17" ht="21" customHeight="1">
      <c r="A1584" s="55"/>
      <c r="B1584" s="55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</row>
    <row r="1585" spans="1:17" ht="21" customHeight="1">
      <c r="A1585" s="55"/>
      <c r="B1585" s="55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</row>
    <row r="1586" spans="1:17" ht="21" customHeight="1">
      <c r="A1586" s="55"/>
      <c r="B1586" s="55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</row>
    <row r="1587" spans="1:17" ht="21" customHeight="1">
      <c r="A1587" s="55"/>
      <c r="B1587" s="55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</row>
    <row r="1588" spans="1:17" ht="21" customHeight="1">
      <c r="A1588" s="55"/>
      <c r="B1588" s="55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</row>
    <row r="1589" spans="1:17" ht="21" customHeight="1">
      <c r="A1589" s="55"/>
      <c r="B1589" s="55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  <c r="P1589" s="55"/>
      <c r="Q1589" s="55"/>
    </row>
    <row r="1590" spans="1:17" ht="21" customHeight="1">
      <c r="A1590" s="55"/>
      <c r="B1590" s="55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  <c r="P1590" s="55"/>
      <c r="Q1590" s="55"/>
    </row>
    <row r="1591" spans="1:17" ht="21" customHeight="1">
      <c r="A1591" s="55"/>
      <c r="B1591" s="55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</row>
    <row r="1592" spans="1:17" ht="21" customHeight="1">
      <c r="A1592" s="55"/>
      <c r="B1592" s="55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55"/>
      <c r="N1592" s="55"/>
      <c r="O1592" s="55"/>
      <c r="P1592" s="55"/>
      <c r="Q1592" s="55"/>
    </row>
    <row r="1593" spans="1:17" ht="21" customHeight="1">
      <c r="A1593" s="55"/>
      <c r="B1593" s="55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  <c r="P1593" s="55"/>
      <c r="Q1593" s="55"/>
    </row>
    <row r="1594" spans="1:17" ht="21" customHeight="1">
      <c r="A1594" s="55"/>
      <c r="B1594" s="55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</row>
    <row r="1595" spans="1:17" ht="21" customHeight="1">
      <c r="A1595" s="55"/>
      <c r="B1595" s="55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5"/>
      <c r="Q1595" s="55"/>
    </row>
    <row r="1596" spans="1:17" ht="21" customHeight="1">
      <c r="A1596" s="55"/>
      <c r="B1596" s="55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</row>
    <row r="1597" spans="1:17" ht="21" customHeight="1">
      <c r="A1597" s="55"/>
      <c r="B1597" s="55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</row>
    <row r="1598" spans="1:17" ht="21" customHeight="1">
      <c r="A1598" s="55"/>
      <c r="B1598" s="55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  <c r="P1598" s="55"/>
      <c r="Q1598" s="55"/>
    </row>
    <row r="1599" spans="1:17" ht="21" customHeight="1">
      <c r="A1599" s="55"/>
      <c r="B1599" s="55"/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</row>
    <row r="1600" spans="1:17" ht="21" customHeight="1">
      <c r="A1600" s="55"/>
      <c r="B1600" s="55"/>
      <c r="C1600" s="55"/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</row>
    <row r="1601" spans="1:17" ht="21" customHeight="1">
      <c r="A1601" s="55"/>
      <c r="B1601" s="55"/>
      <c r="C1601" s="55"/>
      <c r="D1601" s="55"/>
      <c r="E1601" s="55"/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  <c r="P1601" s="55"/>
      <c r="Q1601" s="55"/>
    </row>
    <row r="1602" spans="1:17" ht="21" customHeight="1">
      <c r="A1602" s="55"/>
      <c r="B1602" s="55"/>
      <c r="C1602" s="55"/>
      <c r="D1602" s="55"/>
      <c r="E1602" s="55"/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  <c r="P1602" s="55"/>
      <c r="Q1602" s="55"/>
    </row>
    <row r="1603" spans="1:17" ht="21" customHeight="1">
      <c r="A1603" s="55"/>
      <c r="B1603" s="55"/>
      <c r="C1603" s="55"/>
      <c r="D1603" s="55"/>
      <c r="E1603" s="55"/>
      <c r="F1603" s="55"/>
      <c r="G1603" s="55"/>
      <c r="H1603" s="55"/>
      <c r="I1603" s="55"/>
      <c r="J1603" s="55"/>
      <c r="K1603" s="55"/>
      <c r="L1603" s="55"/>
      <c r="M1603" s="55"/>
      <c r="N1603" s="55"/>
      <c r="O1603" s="55"/>
      <c r="P1603" s="55"/>
      <c r="Q1603" s="55"/>
    </row>
    <row r="1604" spans="1:17" ht="21" customHeight="1">
      <c r="A1604" s="55"/>
      <c r="B1604" s="55"/>
      <c r="C1604" s="55"/>
      <c r="D1604" s="55"/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5"/>
      <c r="Q1604" s="55"/>
    </row>
    <row r="1605" spans="1:17" ht="21" customHeight="1">
      <c r="A1605" s="55"/>
      <c r="B1605" s="55"/>
      <c r="C1605" s="55"/>
      <c r="D1605" s="55"/>
      <c r="E1605" s="55"/>
      <c r="F1605" s="55"/>
      <c r="G1605" s="55"/>
      <c r="H1605" s="55"/>
      <c r="I1605" s="55"/>
      <c r="J1605" s="55"/>
      <c r="K1605" s="55"/>
      <c r="L1605" s="55"/>
      <c r="M1605" s="55"/>
      <c r="N1605" s="55"/>
      <c r="O1605" s="55"/>
      <c r="P1605" s="55"/>
      <c r="Q1605" s="55"/>
    </row>
    <row r="1606" spans="1:17" ht="21" customHeight="1">
      <c r="A1606" s="55"/>
      <c r="B1606" s="55"/>
      <c r="C1606" s="55"/>
      <c r="D1606" s="55"/>
      <c r="E1606" s="55"/>
      <c r="F1606" s="55"/>
      <c r="G1606" s="55"/>
      <c r="H1606" s="55"/>
      <c r="I1606" s="55"/>
      <c r="J1606" s="55"/>
      <c r="K1606" s="55"/>
      <c r="L1606" s="55"/>
      <c r="M1606" s="55"/>
      <c r="N1606" s="55"/>
      <c r="O1606" s="55"/>
      <c r="P1606" s="55"/>
      <c r="Q1606" s="55"/>
    </row>
    <row r="1607" spans="1:17" ht="21" customHeight="1">
      <c r="A1607" s="55"/>
      <c r="B1607" s="55"/>
      <c r="C1607" s="55"/>
      <c r="D1607" s="55"/>
      <c r="E1607" s="55"/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  <c r="P1607" s="55"/>
      <c r="Q1607" s="55"/>
    </row>
    <row r="1608" spans="1:17" ht="21" customHeight="1">
      <c r="A1608" s="55"/>
      <c r="B1608" s="55"/>
      <c r="C1608" s="55"/>
      <c r="D1608" s="55"/>
      <c r="E1608" s="55"/>
      <c r="F1608" s="55"/>
      <c r="G1608" s="55"/>
      <c r="H1608" s="55"/>
      <c r="I1608" s="55"/>
      <c r="J1608" s="55"/>
      <c r="K1608" s="55"/>
      <c r="L1608" s="55"/>
      <c r="M1608" s="55"/>
      <c r="N1608" s="55"/>
      <c r="O1608" s="55"/>
      <c r="P1608" s="55"/>
      <c r="Q1608" s="55"/>
    </row>
    <row r="1609" spans="1:17" ht="21" customHeight="1">
      <c r="A1609" s="55"/>
      <c r="B1609" s="55"/>
      <c r="C1609" s="55"/>
      <c r="D1609" s="55"/>
      <c r="E1609" s="55"/>
      <c r="F1609" s="55"/>
      <c r="G1609" s="55"/>
      <c r="H1609" s="55"/>
      <c r="I1609" s="55"/>
      <c r="J1609" s="55"/>
      <c r="K1609" s="55"/>
      <c r="L1609" s="55"/>
      <c r="M1609" s="55"/>
      <c r="N1609" s="55"/>
      <c r="O1609" s="55"/>
      <c r="P1609" s="55"/>
      <c r="Q1609" s="55"/>
    </row>
    <row r="1610" spans="1:17" ht="21" customHeight="1">
      <c r="A1610" s="55"/>
      <c r="B1610" s="55"/>
      <c r="C1610" s="55"/>
      <c r="D1610" s="55"/>
      <c r="E1610" s="55"/>
      <c r="F1610" s="55"/>
      <c r="G1610" s="55"/>
      <c r="H1610" s="55"/>
      <c r="I1610" s="55"/>
      <c r="J1610" s="55"/>
      <c r="K1610" s="55"/>
      <c r="L1610" s="55"/>
      <c r="M1610" s="55"/>
      <c r="N1610" s="55"/>
      <c r="O1610" s="55"/>
      <c r="P1610" s="55"/>
      <c r="Q1610" s="55"/>
    </row>
    <row r="1611" spans="1:17" ht="21" customHeight="1">
      <c r="A1611" s="55"/>
      <c r="B1611" s="55"/>
      <c r="C1611" s="55"/>
      <c r="D1611" s="55"/>
      <c r="E1611" s="55"/>
      <c r="F1611" s="55"/>
      <c r="G1611" s="55"/>
      <c r="H1611" s="55"/>
      <c r="I1611" s="55"/>
      <c r="J1611" s="55"/>
      <c r="K1611" s="55"/>
      <c r="L1611" s="55"/>
      <c r="M1611" s="55"/>
      <c r="N1611" s="55"/>
      <c r="O1611" s="55"/>
      <c r="P1611" s="55"/>
      <c r="Q1611" s="55"/>
    </row>
    <row r="1612" spans="1:17" ht="21" customHeight="1">
      <c r="A1612" s="55"/>
      <c r="B1612" s="55"/>
      <c r="C1612" s="55"/>
      <c r="D1612" s="55"/>
      <c r="E1612" s="55"/>
      <c r="F1612" s="55"/>
      <c r="G1612" s="55"/>
      <c r="H1612" s="55"/>
      <c r="I1612" s="55"/>
      <c r="J1612" s="55"/>
      <c r="K1612" s="55"/>
      <c r="L1612" s="55"/>
      <c r="M1612" s="55"/>
      <c r="N1612" s="55"/>
      <c r="O1612" s="55"/>
      <c r="P1612" s="55"/>
      <c r="Q1612" s="55"/>
    </row>
    <row r="1613" spans="1:17" ht="21" customHeight="1">
      <c r="A1613" s="55"/>
      <c r="B1613" s="55"/>
      <c r="C1613" s="55"/>
      <c r="D1613" s="55"/>
      <c r="E1613" s="55"/>
      <c r="F1613" s="55"/>
      <c r="G1613" s="55"/>
      <c r="H1613" s="55"/>
      <c r="I1613" s="55"/>
      <c r="J1613" s="55"/>
      <c r="K1613" s="55"/>
      <c r="L1613" s="55"/>
      <c r="M1613" s="55"/>
      <c r="N1613" s="55"/>
      <c r="O1613" s="55"/>
      <c r="P1613" s="55"/>
      <c r="Q1613" s="55"/>
    </row>
    <row r="1614" spans="1:17" ht="21" customHeight="1">
      <c r="A1614" s="55"/>
      <c r="B1614" s="55"/>
      <c r="C1614" s="55"/>
      <c r="D1614" s="55"/>
      <c r="E1614" s="55"/>
      <c r="F1614" s="55"/>
      <c r="G1614" s="55"/>
      <c r="H1614" s="55"/>
      <c r="I1614" s="55"/>
      <c r="J1614" s="55"/>
      <c r="K1614" s="55"/>
      <c r="L1614" s="55"/>
      <c r="M1614" s="55"/>
      <c r="N1614" s="55"/>
      <c r="O1614" s="55"/>
      <c r="P1614" s="55"/>
      <c r="Q1614" s="55"/>
    </row>
    <row r="1615" spans="1:17" ht="21" customHeight="1">
      <c r="A1615" s="55"/>
      <c r="B1615" s="55"/>
      <c r="C1615" s="55"/>
      <c r="D1615" s="55"/>
      <c r="E1615" s="55"/>
      <c r="F1615" s="55"/>
      <c r="G1615" s="55"/>
      <c r="H1615" s="55"/>
      <c r="I1615" s="55"/>
      <c r="J1615" s="55"/>
      <c r="K1615" s="55"/>
      <c r="L1615" s="55"/>
      <c r="M1615" s="55"/>
      <c r="N1615" s="55"/>
      <c r="O1615" s="55"/>
      <c r="P1615" s="55"/>
      <c r="Q1615" s="55"/>
    </row>
    <row r="1616" spans="1:17" ht="21" customHeight="1">
      <c r="A1616" s="55"/>
      <c r="B1616" s="55"/>
      <c r="C1616" s="55"/>
      <c r="D1616" s="55"/>
      <c r="E1616" s="55"/>
      <c r="F1616" s="55"/>
      <c r="G1616" s="55"/>
      <c r="H1616" s="55"/>
      <c r="I1616" s="55"/>
      <c r="J1616" s="55"/>
      <c r="K1616" s="55"/>
      <c r="L1616" s="55"/>
      <c r="M1616" s="55"/>
      <c r="N1616" s="55"/>
      <c r="O1616" s="55"/>
      <c r="P1616" s="55"/>
      <c r="Q1616" s="55"/>
    </row>
    <row r="1617" spans="1:17" ht="21" customHeight="1">
      <c r="A1617" s="55"/>
      <c r="B1617" s="55"/>
      <c r="C1617" s="55"/>
      <c r="D1617" s="55"/>
      <c r="E1617" s="55"/>
      <c r="F1617" s="55"/>
      <c r="G1617" s="55"/>
      <c r="H1617" s="55"/>
      <c r="I1617" s="55"/>
      <c r="J1617" s="55"/>
      <c r="K1617" s="55"/>
      <c r="L1617" s="55"/>
      <c r="M1617" s="55"/>
      <c r="N1617" s="55"/>
      <c r="O1617" s="55"/>
      <c r="P1617" s="55"/>
      <c r="Q1617" s="55"/>
    </row>
    <row r="1618" spans="1:17" ht="21" customHeight="1">
      <c r="A1618" s="55"/>
      <c r="B1618" s="55"/>
      <c r="C1618" s="55"/>
      <c r="D1618" s="55"/>
      <c r="E1618" s="55"/>
      <c r="F1618" s="55"/>
      <c r="G1618" s="55"/>
      <c r="H1618" s="55"/>
      <c r="I1618" s="55"/>
      <c r="J1618" s="55"/>
      <c r="K1618" s="55"/>
      <c r="L1618" s="55"/>
      <c r="M1618" s="55"/>
      <c r="N1618" s="55"/>
      <c r="O1618" s="55"/>
      <c r="P1618" s="55"/>
      <c r="Q1618" s="55"/>
    </row>
    <row r="1619" spans="1:17" ht="21" customHeight="1">
      <c r="A1619" s="55"/>
      <c r="B1619" s="55"/>
      <c r="C1619" s="55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  <c r="N1619" s="55"/>
      <c r="O1619" s="55"/>
      <c r="P1619" s="55"/>
      <c r="Q1619" s="55"/>
    </row>
    <row r="1620" spans="1:17" ht="21" customHeight="1">
      <c r="A1620" s="55"/>
      <c r="B1620" s="55"/>
      <c r="C1620" s="55"/>
      <c r="D1620" s="55"/>
      <c r="E1620" s="55"/>
      <c r="F1620" s="55"/>
      <c r="G1620" s="55"/>
      <c r="H1620" s="55"/>
      <c r="I1620" s="55"/>
      <c r="J1620" s="55"/>
      <c r="K1620" s="55"/>
      <c r="L1620" s="55"/>
      <c r="M1620" s="55"/>
      <c r="N1620" s="55"/>
      <c r="O1620" s="55"/>
      <c r="P1620" s="55"/>
      <c r="Q1620" s="55"/>
    </row>
    <row r="1621" spans="1:17" ht="21" customHeight="1">
      <c r="A1621" s="55"/>
      <c r="B1621" s="55"/>
      <c r="C1621" s="55"/>
      <c r="D1621" s="55"/>
      <c r="E1621" s="55"/>
      <c r="F1621" s="55"/>
      <c r="G1621" s="55"/>
      <c r="H1621" s="55"/>
      <c r="I1621" s="55"/>
      <c r="J1621" s="55"/>
      <c r="K1621" s="55"/>
      <c r="L1621" s="55"/>
      <c r="M1621" s="55"/>
      <c r="N1621" s="55"/>
      <c r="O1621" s="55"/>
      <c r="P1621" s="55"/>
      <c r="Q1621" s="55"/>
    </row>
    <row r="1622" spans="1:17" ht="21" customHeight="1">
      <c r="A1622" s="55"/>
      <c r="B1622" s="55"/>
      <c r="C1622" s="55"/>
      <c r="D1622" s="55"/>
      <c r="E1622" s="55"/>
      <c r="F1622" s="55"/>
      <c r="G1622" s="55"/>
      <c r="H1622" s="55"/>
      <c r="I1622" s="55"/>
      <c r="J1622" s="55"/>
      <c r="K1622" s="55"/>
      <c r="L1622" s="55"/>
      <c r="M1622" s="55"/>
      <c r="N1622" s="55"/>
      <c r="O1622" s="55"/>
      <c r="P1622" s="55"/>
      <c r="Q1622" s="55"/>
    </row>
    <row r="1623" spans="1:17" ht="21" customHeight="1">
      <c r="A1623" s="55"/>
      <c r="B1623" s="55"/>
      <c r="C1623" s="55"/>
      <c r="D1623" s="55"/>
      <c r="E1623" s="55"/>
      <c r="F1623" s="55"/>
      <c r="G1623" s="55"/>
      <c r="H1623" s="55"/>
      <c r="I1623" s="55"/>
      <c r="J1623" s="55"/>
      <c r="K1623" s="55"/>
      <c r="L1623" s="55"/>
      <c r="M1623" s="55"/>
      <c r="N1623" s="55"/>
      <c r="O1623" s="55"/>
      <c r="P1623" s="55"/>
      <c r="Q1623" s="55"/>
    </row>
    <row r="1624" spans="1:17" ht="21" customHeight="1">
      <c r="A1624" s="55"/>
      <c r="B1624" s="55"/>
      <c r="C1624" s="55"/>
      <c r="D1624" s="55"/>
      <c r="E1624" s="55"/>
      <c r="F1624" s="55"/>
      <c r="G1624" s="55"/>
      <c r="H1624" s="55"/>
      <c r="I1624" s="55"/>
      <c r="J1624" s="55"/>
      <c r="K1624" s="55"/>
      <c r="L1624" s="55"/>
      <c r="M1624" s="55"/>
      <c r="N1624" s="55"/>
      <c r="O1624" s="55"/>
      <c r="P1624" s="55"/>
      <c r="Q1624" s="55"/>
    </row>
    <row r="1625" spans="1:17" ht="21" customHeight="1">
      <c r="A1625" s="55"/>
      <c r="B1625" s="55"/>
      <c r="C1625" s="55"/>
      <c r="D1625" s="55"/>
      <c r="E1625" s="55"/>
      <c r="F1625" s="55"/>
      <c r="G1625" s="55"/>
      <c r="H1625" s="55"/>
      <c r="I1625" s="55"/>
      <c r="J1625" s="55"/>
      <c r="K1625" s="55"/>
      <c r="L1625" s="55"/>
      <c r="M1625" s="55"/>
      <c r="N1625" s="55"/>
      <c r="O1625" s="55"/>
      <c r="P1625" s="55"/>
      <c r="Q1625" s="55"/>
    </row>
    <row r="1626" spans="1:17" ht="21" customHeight="1">
      <c r="A1626" s="55"/>
      <c r="B1626" s="55"/>
      <c r="C1626" s="55"/>
      <c r="D1626" s="55"/>
      <c r="E1626" s="55"/>
      <c r="F1626" s="55"/>
      <c r="G1626" s="55"/>
      <c r="H1626" s="55"/>
      <c r="I1626" s="55"/>
      <c r="J1626" s="55"/>
      <c r="K1626" s="55"/>
      <c r="L1626" s="55"/>
      <c r="M1626" s="55"/>
      <c r="N1626" s="55"/>
      <c r="O1626" s="55"/>
      <c r="P1626" s="55"/>
      <c r="Q1626" s="55"/>
    </row>
    <row r="1627" spans="1:17" ht="21" customHeight="1">
      <c r="A1627" s="55"/>
      <c r="B1627" s="55"/>
      <c r="C1627" s="55"/>
      <c r="D1627" s="55"/>
      <c r="E1627" s="55"/>
      <c r="F1627" s="55"/>
      <c r="G1627" s="55"/>
      <c r="H1627" s="55"/>
      <c r="I1627" s="55"/>
      <c r="J1627" s="55"/>
      <c r="K1627" s="55"/>
      <c r="L1627" s="55"/>
      <c r="M1627" s="55"/>
      <c r="N1627" s="55"/>
      <c r="O1627" s="55"/>
      <c r="P1627" s="55"/>
      <c r="Q1627" s="55"/>
    </row>
    <row r="1628" spans="1:17" ht="21" customHeight="1">
      <c r="A1628" s="55"/>
      <c r="B1628" s="55"/>
      <c r="C1628" s="55"/>
      <c r="D1628" s="55"/>
      <c r="E1628" s="55"/>
      <c r="F1628" s="55"/>
      <c r="G1628" s="55"/>
      <c r="H1628" s="55"/>
      <c r="I1628" s="55"/>
      <c r="J1628" s="55"/>
      <c r="K1628" s="55"/>
      <c r="L1628" s="55"/>
      <c r="M1628" s="55"/>
      <c r="N1628" s="55"/>
      <c r="O1628" s="55"/>
      <c r="P1628" s="55"/>
      <c r="Q1628" s="55"/>
    </row>
    <row r="1629" spans="1:17" ht="21" customHeight="1">
      <c r="A1629" s="55"/>
      <c r="B1629" s="55"/>
      <c r="C1629" s="55"/>
      <c r="D1629" s="55"/>
      <c r="E1629" s="55"/>
      <c r="F1629" s="55"/>
      <c r="G1629" s="55"/>
      <c r="H1629" s="55"/>
      <c r="I1629" s="55"/>
      <c r="J1629" s="55"/>
      <c r="K1629" s="55"/>
      <c r="L1629" s="55"/>
      <c r="M1629" s="55"/>
      <c r="N1629" s="55"/>
      <c r="O1629" s="55"/>
      <c r="P1629" s="55"/>
      <c r="Q1629" s="55"/>
    </row>
    <row r="1630" spans="1:17" ht="21" customHeight="1">
      <c r="A1630" s="55"/>
      <c r="B1630" s="55"/>
      <c r="C1630" s="55"/>
      <c r="D1630" s="55"/>
      <c r="E1630" s="55"/>
      <c r="F1630" s="55"/>
      <c r="G1630" s="55"/>
      <c r="H1630" s="55"/>
      <c r="I1630" s="55"/>
      <c r="J1630" s="55"/>
      <c r="K1630" s="55"/>
      <c r="L1630" s="55"/>
      <c r="M1630" s="55"/>
      <c r="N1630" s="55"/>
      <c r="O1630" s="55"/>
      <c r="P1630" s="55"/>
      <c r="Q1630" s="55"/>
    </row>
    <row r="1631" spans="1:17" ht="21" customHeight="1">
      <c r="A1631" s="55"/>
      <c r="B1631" s="55"/>
      <c r="C1631" s="55"/>
      <c r="D1631" s="55"/>
      <c r="E1631" s="55"/>
      <c r="F1631" s="55"/>
      <c r="G1631" s="55"/>
      <c r="H1631" s="55"/>
      <c r="I1631" s="55"/>
      <c r="J1631" s="55"/>
      <c r="K1631" s="55"/>
      <c r="L1631" s="55"/>
      <c r="M1631" s="55"/>
      <c r="N1631" s="55"/>
      <c r="O1631" s="55"/>
      <c r="P1631" s="55"/>
      <c r="Q1631" s="55"/>
    </row>
    <row r="1632" spans="1:17" ht="21" customHeight="1">
      <c r="A1632" s="55"/>
      <c r="B1632" s="55"/>
      <c r="C1632" s="55"/>
      <c r="D1632" s="55"/>
      <c r="E1632" s="55"/>
      <c r="F1632" s="55"/>
      <c r="G1632" s="55"/>
      <c r="H1632" s="55"/>
      <c r="I1632" s="55"/>
      <c r="J1632" s="55"/>
      <c r="K1632" s="55"/>
      <c r="L1632" s="55"/>
      <c r="M1632" s="55"/>
      <c r="N1632" s="55"/>
      <c r="O1632" s="55"/>
      <c r="P1632" s="55"/>
      <c r="Q1632" s="55"/>
    </row>
    <row r="1633" spans="1:17" ht="21" customHeight="1">
      <c r="A1633" s="55"/>
      <c r="B1633" s="55"/>
      <c r="C1633" s="55"/>
      <c r="D1633" s="55"/>
      <c r="E1633" s="55"/>
      <c r="F1633" s="55"/>
      <c r="G1633" s="55"/>
      <c r="H1633" s="55"/>
      <c r="I1633" s="55"/>
      <c r="J1633" s="55"/>
      <c r="K1633" s="55"/>
      <c r="L1633" s="55"/>
      <c r="M1633" s="55"/>
      <c r="N1633" s="55"/>
      <c r="O1633" s="55"/>
      <c r="P1633" s="55"/>
      <c r="Q1633" s="55"/>
    </row>
    <row r="1634" spans="1:17" ht="21" customHeight="1">
      <c r="A1634" s="55"/>
      <c r="B1634" s="55"/>
      <c r="C1634" s="55"/>
      <c r="D1634" s="55"/>
      <c r="E1634" s="55"/>
      <c r="F1634" s="55"/>
      <c r="G1634" s="55"/>
      <c r="H1634" s="55"/>
      <c r="I1634" s="55"/>
      <c r="J1634" s="55"/>
      <c r="K1634" s="55"/>
      <c r="L1634" s="55"/>
      <c r="M1634" s="55"/>
      <c r="N1634" s="55"/>
      <c r="O1634" s="55"/>
      <c r="P1634" s="55"/>
      <c r="Q1634" s="55"/>
    </row>
    <row r="1635" spans="1:17" ht="21" customHeight="1">
      <c r="A1635" s="55"/>
      <c r="B1635" s="55"/>
      <c r="C1635" s="55"/>
      <c r="D1635" s="55"/>
      <c r="E1635" s="55"/>
      <c r="F1635" s="55"/>
      <c r="G1635" s="55"/>
      <c r="H1635" s="55"/>
      <c r="I1635" s="55"/>
      <c r="J1635" s="55"/>
      <c r="K1635" s="55"/>
      <c r="L1635" s="55"/>
      <c r="M1635" s="55"/>
      <c r="N1635" s="55"/>
      <c r="O1635" s="55"/>
      <c r="P1635" s="55"/>
      <c r="Q1635" s="55"/>
    </row>
    <row r="1636" spans="1:17" ht="21" customHeight="1">
      <c r="A1636" s="55"/>
      <c r="B1636" s="55"/>
      <c r="C1636" s="55"/>
      <c r="D1636" s="55"/>
      <c r="E1636" s="55"/>
      <c r="F1636" s="55"/>
      <c r="G1636" s="55"/>
      <c r="H1636" s="55"/>
      <c r="I1636" s="55"/>
      <c r="J1636" s="55"/>
      <c r="K1636" s="55"/>
      <c r="L1636" s="55"/>
      <c r="M1636" s="55"/>
      <c r="N1636" s="55"/>
      <c r="O1636" s="55"/>
      <c r="P1636" s="55"/>
      <c r="Q1636" s="55"/>
    </row>
    <row r="1637" spans="1:17" ht="21" customHeight="1">
      <c r="A1637" s="55"/>
      <c r="B1637" s="55"/>
      <c r="C1637" s="55"/>
      <c r="D1637" s="55"/>
      <c r="E1637" s="55"/>
      <c r="F1637" s="55"/>
      <c r="G1637" s="55"/>
      <c r="H1637" s="55"/>
      <c r="I1637" s="55"/>
      <c r="J1637" s="55"/>
      <c r="K1637" s="55"/>
      <c r="L1637" s="55"/>
      <c r="M1637" s="55"/>
      <c r="N1637" s="55"/>
      <c r="O1637" s="55"/>
      <c r="P1637" s="55"/>
      <c r="Q1637" s="55"/>
    </row>
    <row r="1638" spans="1:17" ht="21" customHeight="1">
      <c r="A1638" s="55"/>
      <c r="B1638" s="55"/>
      <c r="C1638" s="55"/>
      <c r="D1638" s="55"/>
      <c r="E1638" s="55"/>
      <c r="F1638" s="55"/>
      <c r="G1638" s="55"/>
      <c r="H1638" s="55"/>
      <c r="I1638" s="55"/>
      <c r="J1638" s="55"/>
      <c r="K1638" s="55"/>
      <c r="L1638" s="55"/>
      <c r="M1638" s="55"/>
      <c r="N1638" s="55"/>
      <c r="O1638" s="55"/>
      <c r="P1638" s="55"/>
      <c r="Q1638" s="55"/>
    </row>
    <row r="1639" spans="1:17" ht="21" customHeight="1">
      <c r="A1639" s="55"/>
      <c r="B1639" s="55"/>
      <c r="C1639" s="55"/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  <c r="N1639" s="55"/>
      <c r="O1639" s="55"/>
      <c r="P1639" s="55"/>
      <c r="Q1639" s="55"/>
    </row>
    <row r="1640" spans="1:17" ht="21" customHeight="1">
      <c r="A1640" s="55"/>
      <c r="B1640" s="55"/>
      <c r="C1640" s="55"/>
      <c r="D1640" s="55"/>
      <c r="E1640" s="55"/>
      <c r="F1640" s="55"/>
      <c r="G1640" s="55"/>
      <c r="H1640" s="55"/>
      <c r="I1640" s="55"/>
      <c r="J1640" s="55"/>
      <c r="K1640" s="55"/>
      <c r="L1640" s="55"/>
      <c r="M1640" s="55"/>
      <c r="N1640" s="55"/>
      <c r="O1640" s="55"/>
      <c r="P1640" s="55"/>
      <c r="Q1640" s="55"/>
    </row>
    <row r="1641" spans="1:17" ht="21" customHeight="1">
      <c r="A1641" s="55"/>
      <c r="B1641" s="55"/>
      <c r="C1641" s="55"/>
      <c r="D1641" s="55"/>
      <c r="E1641" s="55"/>
      <c r="F1641" s="55"/>
      <c r="G1641" s="55"/>
      <c r="H1641" s="55"/>
      <c r="I1641" s="55"/>
      <c r="J1641" s="55"/>
      <c r="K1641" s="55"/>
      <c r="L1641" s="55"/>
      <c r="M1641" s="55"/>
      <c r="N1641" s="55"/>
      <c r="O1641" s="55"/>
      <c r="P1641" s="55"/>
      <c r="Q1641" s="55"/>
    </row>
    <row r="1642" spans="1:17" ht="21" customHeight="1">
      <c r="A1642" s="55"/>
      <c r="B1642" s="55"/>
      <c r="C1642" s="55"/>
      <c r="D1642" s="55"/>
      <c r="E1642" s="55"/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  <c r="P1642" s="55"/>
      <c r="Q1642" s="55"/>
    </row>
    <row r="1643" spans="1:17" ht="21" customHeight="1">
      <c r="A1643" s="55"/>
      <c r="B1643" s="55"/>
      <c r="C1643" s="55"/>
      <c r="D1643" s="55"/>
      <c r="E1643" s="55"/>
      <c r="F1643" s="55"/>
      <c r="G1643" s="55"/>
      <c r="H1643" s="55"/>
      <c r="I1643" s="55"/>
      <c r="J1643" s="55"/>
      <c r="K1643" s="55"/>
      <c r="L1643" s="55"/>
      <c r="M1643" s="55"/>
      <c r="N1643" s="55"/>
      <c r="O1643" s="55"/>
      <c r="P1643" s="55"/>
      <c r="Q1643" s="55"/>
    </row>
    <row r="1644" spans="1:17" ht="21" customHeight="1">
      <c r="A1644" s="55"/>
      <c r="B1644" s="55"/>
      <c r="C1644" s="55"/>
      <c r="D1644" s="55"/>
      <c r="E1644" s="55"/>
      <c r="F1644" s="55"/>
      <c r="G1644" s="55"/>
      <c r="H1644" s="55"/>
      <c r="I1644" s="55"/>
      <c r="J1644" s="55"/>
      <c r="K1644" s="55"/>
      <c r="L1644" s="55"/>
      <c r="M1644" s="55"/>
      <c r="N1644" s="55"/>
      <c r="O1644" s="55"/>
      <c r="P1644" s="55"/>
      <c r="Q1644" s="55"/>
    </row>
    <row r="1645" spans="1:17" ht="21" customHeight="1">
      <c r="A1645" s="55"/>
      <c r="B1645" s="55"/>
      <c r="C1645" s="55"/>
      <c r="D1645" s="55"/>
      <c r="E1645" s="55"/>
      <c r="F1645" s="55"/>
      <c r="G1645" s="55"/>
      <c r="H1645" s="55"/>
      <c r="I1645" s="55"/>
      <c r="J1645" s="55"/>
      <c r="K1645" s="55"/>
      <c r="L1645" s="55"/>
      <c r="M1645" s="55"/>
      <c r="N1645" s="55"/>
      <c r="O1645" s="55"/>
      <c r="P1645" s="55"/>
      <c r="Q1645" s="55"/>
    </row>
    <row r="1646" spans="1:17" ht="21" customHeight="1">
      <c r="A1646" s="55"/>
      <c r="B1646" s="55"/>
      <c r="C1646" s="55"/>
      <c r="D1646" s="55"/>
      <c r="E1646" s="55"/>
      <c r="F1646" s="55"/>
      <c r="G1646" s="55"/>
      <c r="H1646" s="55"/>
      <c r="I1646" s="55"/>
      <c r="J1646" s="55"/>
      <c r="K1646" s="55"/>
      <c r="L1646" s="55"/>
      <c r="M1646" s="55"/>
      <c r="N1646" s="55"/>
      <c r="O1646" s="55"/>
      <c r="P1646" s="55"/>
      <c r="Q1646" s="55"/>
    </row>
    <row r="1647" spans="1:17" ht="21" customHeight="1">
      <c r="A1647" s="55"/>
      <c r="B1647" s="55"/>
      <c r="C1647" s="55"/>
      <c r="D1647" s="55"/>
      <c r="E1647" s="55"/>
      <c r="F1647" s="55"/>
      <c r="G1647" s="55"/>
      <c r="H1647" s="55"/>
      <c r="I1647" s="55"/>
      <c r="J1647" s="55"/>
      <c r="K1647" s="55"/>
      <c r="L1647" s="55"/>
      <c r="M1647" s="55"/>
      <c r="N1647" s="55"/>
      <c r="O1647" s="55"/>
      <c r="P1647" s="55"/>
      <c r="Q1647" s="55"/>
    </row>
    <row r="1648" spans="1:17" ht="21" customHeight="1">
      <c r="A1648" s="55"/>
      <c r="B1648" s="55"/>
      <c r="C1648" s="55"/>
      <c r="D1648" s="55"/>
      <c r="E1648" s="55"/>
      <c r="F1648" s="55"/>
      <c r="G1648" s="55"/>
      <c r="H1648" s="55"/>
      <c r="I1648" s="55"/>
      <c r="J1648" s="55"/>
      <c r="K1648" s="55"/>
      <c r="L1648" s="55"/>
      <c r="M1648" s="55"/>
      <c r="N1648" s="55"/>
      <c r="O1648" s="55"/>
      <c r="P1648" s="55"/>
      <c r="Q1648" s="55"/>
    </row>
    <row r="1649" spans="1:17" ht="21" customHeight="1">
      <c r="A1649" s="55"/>
      <c r="B1649" s="55"/>
      <c r="C1649" s="55"/>
      <c r="D1649" s="55"/>
      <c r="E1649" s="55"/>
      <c r="F1649" s="55"/>
      <c r="G1649" s="55"/>
      <c r="H1649" s="55"/>
      <c r="I1649" s="55"/>
      <c r="J1649" s="55"/>
      <c r="K1649" s="55"/>
      <c r="L1649" s="55"/>
      <c r="M1649" s="55"/>
      <c r="N1649" s="55"/>
      <c r="O1649" s="55"/>
      <c r="P1649" s="55"/>
      <c r="Q1649" s="55"/>
    </row>
    <row r="1650" spans="1:17" ht="21" customHeight="1">
      <c r="A1650" s="55"/>
      <c r="B1650" s="55"/>
      <c r="C1650" s="55"/>
      <c r="D1650" s="55"/>
      <c r="E1650" s="55"/>
      <c r="F1650" s="55"/>
      <c r="G1650" s="55"/>
      <c r="H1650" s="55"/>
      <c r="I1650" s="55"/>
      <c r="J1650" s="55"/>
      <c r="K1650" s="55"/>
      <c r="L1650" s="55"/>
      <c r="M1650" s="55"/>
      <c r="N1650" s="55"/>
      <c r="O1650" s="55"/>
      <c r="P1650" s="55"/>
      <c r="Q1650" s="55"/>
    </row>
    <row r="1651" spans="1:17" ht="21" customHeight="1">
      <c r="A1651" s="55"/>
      <c r="B1651" s="55"/>
      <c r="C1651" s="55"/>
      <c r="D1651" s="55"/>
      <c r="E1651" s="55"/>
      <c r="F1651" s="55"/>
      <c r="G1651" s="55"/>
      <c r="H1651" s="55"/>
      <c r="I1651" s="55"/>
      <c r="J1651" s="55"/>
      <c r="K1651" s="55"/>
      <c r="L1651" s="55"/>
      <c r="M1651" s="55"/>
      <c r="N1651" s="55"/>
      <c r="O1651" s="55"/>
      <c r="P1651" s="55"/>
      <c r="Q1651" s="55"/>
    </row>
    <row r="1652" spans="1:17" ht="21" customHeight="1">
      <c r="A1652" s="55"/>
      <c r="B1652" s="55"/>
      <c r="C1652" s="55"/>
      <c r="D1652" s="55"/>
      <c r="E1652" s="55"/>
      <c r="F1652" s="55"/>
      <c r="G1652" s="55"/>
      <c r="H1652" s="55"/>
      <c r="I1652" s="55"/>
      <c r="J1652" s="55"/>
      <c r="K1652" s="55"/>
      <c r="L1652" s="55"/>
      <c r="M1652" s="55"/>
      <c r="N1652" s="55"/>
      <c r="O1652" s="55"/>
      <c r="P1652" s="55"/>
      <c r="Q1652" s="55"/>
    </row>
    <row r="1653" spans="1:17" ht="21" customHeight="1">
      <c r="A1653" s="55"/>
      <c r="B1653" s="55"/>
      <c r="C1653" s="55"/>
      <c r="D1653" s="55"/>
      <c r="E1653" s="55"/>
      <c r="F1653" s="55"/>
      <c r="G1653" s="55"/>
      <c r="H1653" s="55"/>
      <c r="I1653" s="55"/>
      <c r="J1653" s="55"/>
      <c r="K1653" s="55"/>
      <c r="L1653" s="55"/>
      <c r="M1653" s="55"/>
      <c r="N1653" s="55"/>
      <c r="O1653" s="55"/>
      <c r="P1653" s="55"/>
      <c r="Q1653" s="55"/>
    </row>
    <row r="1654" spans="1:17" ht="21" customHeight="1">
      <c r="A1654" s="55"/>
      <c r="B1654" s="55"/>
      <c r="C1654" s="55"/>
      <c r="D1654" s="55"/>
      <c r="E1654" s="55"/>
      <c r="F1654" s="55"/>
      <c r="G1654" s="55"/>
      <c r="H1654" s="55"/>
      <c r="I1654" s="55"/>
      <c r="J1654" s="55"/>
      <c r="K1654" s="55"/>
      <c r="L1654" s="55"/>
      <c r="M1654" s="55"/>
      <c r="N1654" s="55"/>
      <c r="O1654" s="55"/>
      <c r="P1654" s="55"/>
      <c r="Q1654" s="55"/>
    </row>
    <row r="1655" spans="1:17" ht="21" customHeight="1">
      <c r="A1655" s="55"/>
      <c r="B1655" s="55"/>
      <c r="C1655" s="55"/>
      <c r="D1655" s="55"/>
      <c r="E1655" s="55"/>
      <c r="F1655" s="55"/>
      <c r="G1655" s="55"/>
      <c r="H1655" s="55"/>
      <c r="I1655" s="55"/>
      <c r="J1655" s="55"/>
      <c r="K1655" s="55"/>
      <c r="L1655" s="55"/>
      <c r="M1655" s="55"/>
      <c r="N1655" s="55"/>
      <c r="O1655" s="55"/>
      <c r="P1655" s="55"/>
      <c r="Q1655" s="55"/>
    </row>
    <row r="1656" spans="1:17" ht="21" customHeight="1">
      <c r="A1656" s="55"/>
      <c r="B1656" s="55"/>
      <c r="C1656" s="55"/>
      <c r="D1656" s="55"/>
      <c r="E1656" s="55"/>
      <c r="F1656" s="55"/>
      <c r="G1656" s="55"/>
      <c r="H1656" s="55"/>
      <c r="I1656" s="55"/>
      <c r="J1656" s="55"/>
      <c r="K1656" s="55"/>
      <c r="L1656" s="55"/>
      <c r="M1656" s="55"/>
      <c r="N1656" s="55"/>
      <c r="O1656" s="55"/>
      <c r="P1656" s="55"/>
      <c r="Q1656" s="55"/>
    </row>
    <row r="1657" spans="1:17" ht="21" customHeight="1">
      <c r="A1657" s="55"/>
      <c r="B1657" s="55"/>
      <c r="C1657" s="55"/>
      <c r="D1657" s="55"/>
      <c r="E1657" s="55"/>
      <c r="F1657" s="55"/>
      <c r="G1657" s="55"/>
      <c r="H1657" s="55"/>
      <c r="I1657" s="55"/>
      <c r="J1657" s="55"/>
      <c r="K1657" s="55"/>
      <c r="L1657" s="55"/>
      <c r="M1657" s="55"/>
      <c r="N1657" s="55"/>
      <c r="O1657" s="55"/>
      <c r="P1657" s="55"/>
      <c r="Q1657" s="55"/>
    </row>
    <row r="1658" spans="1:17" ht="21" customHeight="1">
      <c r="A1658" s="55"/>
      <c r="B1658" s="55"/>
      <c r="C1658" s="55"/>
      <c r="D1658" s="55"/>
      <c r="E1658" s="55"/>
      <c r="F1658" s="55"/>
      <c r="G1658" s="55"/>
      <c r="H1658" s="55"/>
      <c r="I1658" s="55"/>
      <c r="J1658" s="55"/>
      <c r="K1658" s="55"/>
      <c r="L1658" s="55"/>
      <c r="M1658" s="55"/>
      <c r="N1658" s="55"/>
      <c r="O1658" s="55"/>
      <c r="P1658" s="55"/>
      <c r="Q1658" s="55"/>
    </row>
    <row r="1659" spans="1:17" ht="21" customHeight="1">
      <c r="A1659" s="55"/>
      <c r="B1659" s="55"/>
      <c r="C1659" s="55"/>
      <c r="D1659" s="55"/>
      <c r="E1659" s="55"/>
      <c r="F1659" s="55"/>
      <c r="G1659" s="55"/>
      <c r="H1659" s="55"/>
      <c r="I1659" s="55"/>
      <c r="J1659" s="55"/>
      <c r="K1659" s="55"/>
      <c r="L1659" s="55"/>
      <c r="M1659" s="55"/>
      <c r="N1659" s="55"/>
      <c r="O1659" s="55"/>
      <c r="P1659" s="55"/>
      <c r="Q1659" s="55"/>
    </row>
    <row r="1660" spans="1:17" ht="21" customHeight="1">
      <c r="A1660" s="55"/>
      <c r="B1660" s="55"/>
      <c r="C1660" s="55"/>
      <c r="D1660" s="55"/>
      <c r="E1660" s="55"/>
      <c r="F1660" s="55"/>
      <c r="G1660" s="55"/>
      <c r="H1660" s="55"/>
      <c r="I1660" s="55"/>
      <c r="J1660" s="55"/>
      <c r="K1660" s="55"/>
      <c r="L1660" s="55"/>
      <c r="M1660" s="55"/>
      <c r="N1660" s="55"/>
      <c r="O1660" s="55"/>
      <c r="P1660" s="55"/>
      <c r="Q1660" s="55"/>
    </row>
    <row r="1661" spans="1:17" ht="21" customHeight="1">
      <c r="A1661" s="55"/>
      <c r="B1661" s="55"/>
      <c r="C1661" s="55"/>
      <c r="D1661" s="55"/>
      <c r="E1661" s="55"/>
      <c r="F1661" s="55"/>
      <c r="G1661" s="55"/>
      <c r="H1661" s="55"/>
      <c r="I1661" s="55"/>
      <c r="J1661" s="55"/>
      <c r="K1661" s="55"/>
      <c r="L1661" s="55"/>
      <c r="M1661" s="55"/>
      <c r="N1661" s="55"/>
      <c r="O1661" s="55"/>
      <c r="P1661" s="55"/>
      <c r="Q1661" s="55"/>
    </row>
    <row r="1662" spans="1:17" ht="21" customHeight="1">
      <c r="A1662" s="55"/>
      <c r="B1662" s="55"/>
      <c r="C1662" s="55"/>
      <c r="D1662" s="55"/>
      <c r="E1662" s="55"/>
      <c r="F1662" s="55"/>
      <c r="G1662" s="55"/>
      <c r="H1662" s="55"/>
      <c r="I1662" s="55"/>
      <c r="J1662" s="55"/>
      <c r="K1662" s="55"/>
      <c r="L1662" s="55"/>
      <c r="M1662" s="55"/>
      <c r="N1662" s="55"/>
      <c r="O1662" s="55"/>
      <c r="P1662" s="55"/>
      <c r="Q1662" s="55"/>
    </row>
    <row r="1663" spans="1:17" ht="21" customHeight="1">
      <c r="A1663" s="55"/>
      <c r="B1663" s="55"/>
      <c r="C1663" s="55"/>
      <c r="D1663" s="55"/>
      <c r="E1663" s="55"/>
      <c r="F1663" s="55"/>
      <c r="G1663" s="55"/>
      <c r="H1663" s="55"/>
      <c r="I1663" s="55"/>
      <c r="J1663" s="55"/>
      <c r="K1663" s="55"/>
      <c r="L1663" s="55"/>
      <c r="M1663" s="55"/>
      <c r="N1663" s="55"/>
      <c r="O1663" s="55"/>
      <c r="P1663" s="55"/>
      <c r="Q1663" s="55"/>
    </row>
    <row r="1664" spans="1:17" ht="21" customHeight="1">
      <c r="A1664" s="55"/>
      <c r="B1664" s="55"/>
      <c r="C1664" s="55"/>
      <c r="D1664" s="55"/>
      <c r="E1664" s="55"/>
      <c r="F1664" s="55"/>
      <c r="G1664" s="55"/>
      <c r="H1664" s="55"/>
      <c r="I1664" s="55"/>
      <c r="J1664" s="55"/>
      <c r="K1664" s="55"/>
      <c r="L1664" s="55"/>
      <c r="M1664" s="55"/>
      <c r="N1664" s="55"/>
      <c r="O1664" s="55"/>
      <c r="P1664" s="55"/>
      <c r="Q1664" s="55"/>
    </row>
    <row r="1665" spans="1:17" ht="21" customHeight="1">
      <c r="A1665" s="55"/>
      <c r="B1665" s="55"/>
      <c r="C1665" s="55"/>
      <c r="D1665" s="55"/>
      <c r="E1665" s="55"/>
      <c r="F1665" s="55"/>
      <c r="G1665" s="55"/>
      <c r="H1665" s="55"/>
      <c r="I1665" s="55"/>
      <c r="J1665" s="55"/>
      <c r="K1665" s="55"/>
      <c r="L1665" s="55"/>
      <c r="M1665" s="55"/>
      <c r="N1665" s="55"/>
      <c r="O1665" s="55"/>
      <c r="P1665" s="55"/>
      <c r="Q1665" s="55"/>
    </row>
    <row r="1666" spans="1:17" ht="21" customHeight="1">
      <c r="A1666" s="55"/>
      <c r="B1666" s="55"/>
      <c r="C1666" s="55"/>
      <c r="D1666" s="55"/>
      <c r="E1666" s="55"/>
      <c r="F1666" s="55"/>
      <c r="G1666" s="55"/>
      <c r="H1666" s="55"/>
      <c r="I1666" s="55"/>
      <c r="J1666" s="55"/>
      <c r="K1666" s="55"/>
      <c r="L1666" s="55"/>
      <c r="M1666" s="55"/>
      <c r="N1666" s="55"/>
      <c r="O1666" s="55"/>
      <c r="P1666" s="55"/>
      <c r="Q1666" s="55"/>
    </row>
    <row r="1667" spans="1:17" ht="21" customHeight="1">
      <c r="A1667" s="55"/>
      <c r="B1667" s="55"/>
      <c r="C1667" s="55"/>
      <c r="D1667" s="55"/>
      <c r="E1667" s="55"/>
      <c r="F1667" s="55"/>
      <c r="G1667" s="55"/>
      <c r="H1667" s="55"/>
      <c r="I1667" s="55"/>
      <c r="J1667" s="55"/>
      <c r="K1667" s="55"/>
      <c r="L1667" s="55"/>
      <c r="M1667" s="55"/>
      <c r="N1667" s="55"/>
      <c r="O1667" s="55"/>
      <c r="P1667" s="55"/>
      <c r="Q1667" s="55"/>
    </row>
    <row r="1668" spans="1:17" ht="21" customHeight="1">
      <c r="A1668" s="55"/>
      <c r="B1668" s="55"/>
      <c r="C1668" s="55"/>
      <c r="D1668" s="55"/>
      <c r="E1668" s="55"/>
      <c r="F1668" s="55"/>
      <c r="G1668" s="55"/>
      <c r="H1668" s="55"/>
      <c r="I1668" s="55"/>
      <c r="J1668" s="55"/>
      <c r="K1668" s="55"/>
      <c r="L1668" s="55"/>
      <c r="M1668" s="55"/>
      <c r="N1668" s="55"/>
      <c r="O1668" s="55"/>
      <c r="P1668" s="55"/>
      <c r="Q1668" s="55"/>
    </row>
    <row r="1669" spans="1:17" ht="21" customHeight="1">
      <c r="A1669" s="55"/>
      <c r="B1669" s="55"/>
      <c r="C1669" s="55"/>
      <c r="D1669" s="55"/>
      <c r="E1669" s="55"/>
      <c r="F1669" s="55"/>
      <c r="G1669" s="55"/>
      <c r="H1669" s="55"/>
      <c r="I1669" s="55"/>
      <c r="J1669" s="55"/>
      <c r="K1669" s="55"/>
      <c r="L1669" s="55"/>
      <c r="M1669" s="55"/>
      <c r="N1669" s="55"/>
      <c r="O1669" s="55"/>
      <c r="P1669" s="55"/>
      <c r="Q1669" s="55"/>
    </row>
    <row r="1670" spans="1:17" ht="21" customHeight="1">
      <c r="A1670" s="55"/>
      <c r="B1670" s="55"/>
      <c r="C1670" s="55"/>
      <c r="D1670" s="55"/>
      <c r="E1670" s="55"/>
      <c r="F1670" s="55"/>
      <c r="G1670" s="55"/>
      <c r="H1670" s="55"/>
      <c r="I1670" s="55"/>
      <c r="J1670" s="55"/>
      <c r="K1670" s="55"/>
      <c r="L1670" s="55"/>
      <c r="M1670" s="55"/>
      <c r="N1670" s="55"/>
      <c r="O1670" s="55"/>
      <c r="P1670" s="55"/>
      <c r="Q1670" s="55"/>
    </row>
    <row r="1671" spans="1:17" ht="21" customHeight="1">
      <c r="A1671" s="55"/>
      <c r="B1671" s="55"/>
      <c r="C1671" s="55"/>
      <c r="D1671" s="55"/>
      <c r="E1671" s="55"/>
      <c r="F1671" s="55"/>
      <c r="G1671" s="55"/>
      <c r="H1671" s="55"/>
      <c r="I1671" s="55"/>
      <c r="J1671" s="55"/>
      <c r="K1671" s="55"/>
      <c r="L1671" s="55"/>
      <c r="M1671" s="55"/>
      <c r="N1671" s="55"/>
      <c r="O1671" s="55"/>
      <c r="P1671" s="55"/>
      <c r="Q1671" s="55"/>
    </row>
    <row r="1672" spans="1:17" ht="21" customHeight="1">
      <c r="A1672" s="55"/>
      <c r="B1672" s="55"/>
      <c r="C1672" s="55"/>
      <c r="D1672" s="55"/>
      <c r="E1672" s="55"/>
      <c r="F1672" s="55"/>
      <c r="G1672" s="55"/>
      <c r="H1672" s="55"/>
      <c r="I1672" s="55"/>
      <c r="J1672" s="55"/>
      <c r="K1672" s="55"/>
      <c r="L1672" s="55"/>
      <c r="M1672" s="55"/>
      <c r="N1672" s="55"/>
      <c r="O1672" s="55"/>
      <c r="P1672" s="55"/>
      <c r="Q1672" s="55"/>
    </row>
    <row r="1673" spans="1:17" ht="21" customHeight="1">
      <c r="A1673" s="55"/>
      <c r="B1673" s="55"/>
      <c r="C1673" s="55"/>
      <c r="D1673" s="55"/>
      <c r="E1673" s="55"/>
      <c r="F1673" s="55"/>
      <c r="G1673" s="55"/>
      <c r="H1673" s="55"/>
      <c r="I1673" s="55"/>
      <c r="J1673" s="55"/>
      <c r="K1673" s="55"/>
      <c r="L1673" s="55"/>
      <c r="M1673" s="55"/>
      <c r="N1673" s="55"/>
      <c r="O1673" s="55"/>
      <c r="P1673" s="55"/>
      <c r="Q1673" s="55"/>
    </row>
    <row r="1674" spans="1:17" ht="21" customHeight="1">
      <c r="A1674" s="55"/>
      <c r="B1674" s="55"/>
      <c r="C1674" s="55"/>
      <c r="D1674" s="55"/>
      <c r="E1674" s="55"/>
      <c r="F1674" s="55"/>
      <c r="G1674" s="55"/>
      <c r="H1674" s="55"/>
      <c r="I1674" s="55"/>
      <c r="J1674" s="55"/>
      <c r="K1674" s="55"/>
      <c r="L1674" s="55"/>
      <c r="M1674" s="55"/>
      <c r="N1674" s="55"/>
      <c r="O1674" s="55"/>
      <c r="P1674" s="55"/>
      <c r="Q1674" s="55"/>
    </row>
    <row r="1675" spans="1:17" ht="21" customHeight="1">
      <c r="A1675" s="55"/>
      <c r="B1675" s="55"/>
      <c r="C1675" s="55"/>
      <c r="D1675" s="55"/>
      <c r="E1675" s="55"/>
      <c r="F1675" s="55"/>
      <c r="G1675" s="55"/>
      <c r="H1675" s="55"/>
      <c r="I1675" s="55"/>
      <c r="J1675" s="55"/>
      <c r="K1675" s="55"/>
      <c r="L1675" s="55"/>
      <c r="M1675" s="55"/>
      <c r="N1675" s="55"/>
      <c r="O1675" s="55"/>
      <c r="P1675" s="55"/>
      <c r="Q1675" s="55"/>
    </row>
    <row r="1676" spans="1:17" ht="21" customHeight="1">
      <c r="A1676" s="55"/>
      <c r="B1676" s="55"/>
      <c r="C1676" s="55"/>
      <c r="D1676" s="55"/>
      <c r="E1676" s="55"/>
      <c r="F1676" s="55"/>
      <c r="G1676" s="55"/>
      <c r="H1676" s="55"/>
      <c r="I1676" s="55"/>
      <c r="J1676" s="55"/>
      <c r="K1676" s="55"/>
      <c r="L1676" s="55"/>
      <c r="M1676" s="55"/>
      <c r="N1676" s="55"/>
      <c r="O1676" s="55"/>
      <c r="P1676" s="55"/>
      <c r="Q1676" s="55"/>
    </row>
    <row r="1677" spans="1:17" ht="21" customHeight="1">
      <c r="A1677" s="55"/>
      <c r="B1677" s="55"/>
      <c r="C1677" s="55"/>
      <c r="D1677" s="55"/>
      <c r="E1677" s="55"/>
      <c r="F1677" s="55"/>
      <c r="G1677" s="55"/>
      <c r="H1677" s="55"/>
      <c r="I1677" s="55"/>
      <c r="J1677" s="55"/>
      <c r="K1677" s="55"/>
      <c r="L1677" s="55"/>
      <c r="M1677" s="55"/>
      <c r="N1677" s="55"/>
      <c r="O1677" s="55"/>
      <c r="P1677" s="55"/>
      <c r="Q1677" s="55"/>
    </row>
    <row r="1678" spans="1:17" ht="21" customHeight="1">
      <c r="A1678" s="55"/>
      <c r="B1678" s="55"/>
      <c r="C1678" s="55"/>
      <c r="D1678" s="55"/>
      <c r="E1678" s="55"/>
      <c r="F1678" s="55"/>
      <c r="G1678" s="55"/>
      <c r="H1678" s="55"/>
      <c r="I1678" s="55"/>
      <c r="J1678" s="55"/>
      <c r="K1678" s="55"/>
      <c r="L1678" s="55"/>
      <c r="M1678" s="55"/>
      <c r="N1678" s="55"/>
      <c r="O1678" s="55"/>
      <c r="P1678" s="55"/>
      <c r="Q1678" s="55"/>
    </row>
    <row r="1679" spans="1:17" ht="21" customHeight="1">
      <c r="A1679" s="55"/>
      <c r="B1679" s="55"/>
      <c r="C1679" s="55"/>
      <c r="D1679" s="55"/>
      <c r="E1679" s="55"/>
      <c r="F1679" s="55"/>
      <c r="G1679" s="55"/>
      <c r="H1679" s="55"/>
      <c r="I1679" s="55"/>
      <c r="J1679" s="55"/>
      <c r="K1679" s="55"/>
      <c r="L1679" s="55"/>
      <c r="M1679" s="55"/>
      <c r="N1679" s="55"/>
      <c r="O1679" s="55"/>
      <c r="P1679" s="55"/>
      <c r="Q1679" s="55"/>
    </row>
    <row r="1680" spans="1:17" ht="21" customHeight="1">
      <c r="A1680" s="55"/>
      <c r="B1680" s="55"/>
      <c r="C1680" s="55"/>
      <c r="D1680" s="55"/>
      <c r="E1680" s="55"/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  <c r="P1680" s="55"/>
      <c r="Q1680" s="55"/>
    </row>
    <row r="1681" spans="1:17" ht="21" customHeight="1">
      <c r="A1681" s="55"/>
      <c r="B1681" s="55"/>
      <c r="C1681" s="55"/>
      <c r="D1681" s="55"/>
      <c r="E1681" s="55"/>
      <c r="F1681" s="55"/>
      <c r="G1681" s="55"/>
      <c r="H1681" s="55"/>
      <c r="I1681" s="55"/>
      <c r="J1681" s="55"/>
      <c r="K1681" s="55"/>
      <c r="L1681" s="55"/>
      <c r="M1681" s="55"/>
      <c r="N1681" s="55"/>
      <c r="O1681" s="55"/>
      <c r="P1681" s="55"/>
      <c r="Q1681" s="55"/>
    </row>
    <row r="1682" spans="1:17" ht="21" customHeight="1">
      <c r="A1682" s="55"/>
      <c r="B1682" s="55"/>
      <c r="C1682" s="55"/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  <c r="P1682" s="55"/>
      <c r="Q1682" s="55"/>
    </row>
    <row r="1683" spans="1:17" ht="21" customHeight="1">
      <c r="A1683" s="55"/>
      <c r="B1683" s="55"/>
      <c r="C1683" s="55"/>
      <c r="D1683" s="55"/>
      <c r="E1683" s="55"/>
      <c r="F1683" s="55"/>
      <c r="G1683" s="55"/>
      <c r="H1683" s="55"/>
      <c r="I1683" s="55"/>
      <c r="J1683" s="55"/>
      <c r="K1683" s="55"/>
      <c r="L1683" s="55"/>
      <c r="M1683" s="55"/>
      <c r="N1683" s="55"/>
      <c r="O1683" s="55"/>
      <c r="P1683" s="55"/>
      <c r="Q1683" s="55"/>
    </row>
    <row r="1684" spans="1:17" ht="21" customHeight="1">
      <c r="A1684" s="55"/>
      <c r="B1684" s="55"/>
      <c r="C1684" s="55"/>
      <c r="D1684" s="55"/>
      <c r="E1684" s="55"/>
      <c r="F1684" s="55"/>
      <c r="G1684" s="55"/>
      <c r="H1684" s="55"/>
      <c r="I1684" s="55"/>
      <c r="J1684" s="55"/>
      <c r="K1684" s="55"/>
      <c r="L1684" s="55"/>
      <c r="M1684" s="55"/>
      <c r="N1684" s="55"/>
      <c r="O1684" s="55"/>
      <c r="P1684" s="55"/>
      <c r="Q1684" s="55"/>
    </row>
    <row r="1685" spans="1:17" ht="21" customHeight="1">
      <c r="A1685" s="55"/>
      <c r="B1685" s="55"/>
      <c r="C1685" s="55"/>
      <c r="D1685" s="55"/>
      <c r="E1685" s="55"/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  <c r="P1685" s="55"/>
      <c r="Q1685" s="55"/>
    </row>
    <row r="1686" spans="1:17" ht="21" customHeight="1">
      <c r="A1686" s="55"/>
      <c r="B1686" s="55"/>
      <c r="C1686" s="55"/>
      <c r="D1686" s="55"/>
      <c r="E1686" s="55"/>
      <c r="F1686" s="55"/>
      <c r="G1686" s="55"/>
      <c r="H1686" s="55"/>
      <c r="I1686" s="55"/>
      <c r="J1686" s="55"/>
      <c r="K1686" s="55"/>
      <c r="L1686" s="55"/>
      <c r="M1686" s="55"/>
      <c r="N1686" s="55"/>
      <c r="O1686" s="55"/>
      <c r="P1686" s="55"/>
      <c r="Q1686" s="55"/>
    </row>
    <row r="1687" spans="1:17" ht="21" customHeight="1">
      <c r="A1687" s="55"/>
      <c r="B1687" s="55"/>
      <c r="C1687" s="55"/>
      <c r="D1687" s="55"/>
      <c r="E1687" s="55"/>
      <c r="F1687" s="55"/>
      <c r="G1687" s="55"/>
      <c r="H1687" s="55"/>
      <c r="I1687" s="55"/>
      <c r="J1687" s="55"/>
      <c r="K1687" s="55"/>
      <c r="L1687" s="55"/>
      <c r="M1687" s="55"/>
      <c r="N1687" s="55"/>
      <c r="O1687" s="55"/>
      <c r="P1687" s="55"/>
      <c r="Q1687" s="55"/>
    </row>
    <row r="1688" spans="1:17" ht="21" customHeight="1">
      <c r="A1688" s="55"/>
      <c r="B1688" s="55"/>
      <c r="C1688" s="55"/>
      <c r="D1688" s="55"/>
      <c r="E1688" s="55"/>
      <c r="F1688" s="55"/>
      <c r="G1688" s="55"/>
      <c r="H1688" s="55"/>
      <c r="I1688" s="55"/>
      <c r="J1688" s="55"/>
      <c r="K1688" s="55"/>
      <c r="L1688" s="55"/>
      <c r="M1688" s="55"/>
      <c r="N1688" s="55"/>
      <c r="O1688" s="55"/>
      <c r="P1688" s="55"/>
      <c r="Q1688" s="55"/>
    </row>
    <row r="1689" spans="1:17" ht="21" customHeight="1">
      <c r="A1689" s="55"/>
      <c r="B1689" s="55"/>
      <c r="C1689" s="55"/>
      <c r="D1689" s="55"/>
      <c r="E1689" s="55"/>
      <c r="F1689" s="55"/>
      <c r="G1689" s="55"/>
      <c r="H1689" s="55"/>
      <c r="I1689" s="55"/>
      <c r="J1689" s="55"/>
      <c r="K1689" s="55"/>
      <c r="L1689" s="55"/>
      <c r="M1689" s="55"/>
      <c r="N1689" s="55"/>
      <c r="O1689" s="55"/>
      <c r="P1689" s="55"/>
      <c r="Q1689" s="55"/>
    </row>
    <row r="1690" spans="1:17" ht="21" customHeight="1">
      <c r="A1690" s="55"/>
      <c r="B1690" s="55"/>
      <c r="C1690" s="55"/>
      <c r="D1690" s="55"/>
      <c r="E1690" s="55"/>
      <c r="F1690" s="55"/>
      <c r="G1690" s="55"/>
      <c r="H1690" s="55"/>
      <c r="I1690" s="55"/>
      <c r="J1690" s="55"/>
      <c r="K1690" s="55"/>
      <c r="L1690" s="55"/>
      <c r="M1690" s="55"/>
      <c r="N1690" s="55"/>
      <c r="O1690" s="55"/>
      <c r="P1690" s="55"/>
      <c r="Q1690" s="55"/>
    </row>
    <row r="1691" spans="1:17" ht="21" customHeight="1">
      <c r="A1691" s="55"/>
      <c r="B1691" s="55"/>
      <c r="C1691" s="55"/>
      <c r="D1691" s="55"/>
      <c r="E1691" s="55"/>
      <c r="F1691" s="55"/>
      <c r="G1691" s="55"/>
      <c r="H1691" s="55"/>
      <c r="I1691" s="55"/>
      <c r="J1691" s="55"/>
      <c r="K1691" s="55"/>
      <c r="L1691" s="55"/>
      <c r="M1691" s="55"/>
      <c r="N1691" s="55"/>
      <c r="O1691" s="55"/>
      <c r="P1691" s="55"/>
      <c r="Q1691" s="55"/>
    </row>
    <row r="1692" spans="1:17" ht="21" customHeight="1">
      <c r="A1692" s="55"/>
      <c r="B1692" s="55"/>
      <c r="C1692" s="55"/>
      <c r="D1692" s="55"/>
      <c r="E1692" s="55"/>
      <c r="F1692" s="55"/>
      <c r="G1692" s="55"/>
      <c r="H1692" s="55"/>
      <c r="I1692" s="55"/>
      <c r="J1692" s="55"/>
      <c r="K1692" s="55"/>
      <c r="L1692" s="55"/>
      <c r="M1692" s="55"/>
      <c r="N1692" s="55"/>
      <c r="O1692" s="55"/>
      <c r="P1692" s="55"/>
      <c r="Q1692" s="55"/>
    </row>
    <row r="1693" spans="1:17" ht="21" customHeight="1">
      <c r="A1693" s="55"/>
      <c r="B1693" s="55"/>
      <c r="C1693" s="55"/>
      <c r="D1693" s="55"/>
      <c r="E1693" s="55"/>
      <c r="F1693" s="55"/>
      <c r="G1693" s="55"/>
      <c r="H1693" s="55"/>
      <c r="I1693" s="55"/>
      <c r="J1693" s="55"/>
      <c r="K1693" s="55"/>
      <c r="L1693" s="55"/>
      <c r="M1693" s="55"/>
      <c r="N1693" s="55"/>
      <c r="O1693" s="55"/>
      <c r="P1693" s="55"/>
      <c r="Q1693" s="55"/>
    </row>
    <row r="1694" spans="1:17" ht="21" customHeight="1">
      <c r="A1694" s="55"/>
      <c r="B1694" s="55"/>
      <c r="C1694" s="55"/>
      <c r="D1694" s="55"/>
      <c r="E1694" s="55"/>
      <c r="F1694" s="55"/>
      <c r="G1694" s="55"/>
      <c r="H1694" s="55"/>
      <c r="I1694" s="55"/>
      <c r="J1694" s="55"/>
      <c r="K1694" s="55"/>
      <c r="L1694" s="55"/>
      <c r="M1694" s="55"/>
      <c r="N1694" s="55"/>
      <c r="O1694" s="55"/>
      <c r="P1694" s="55"/>
      <c r="Q1694" s="55"/>
    </row>
    <row r="1695" spans="1:17" ht="21" customHeight="1">
      <c r="A1695" s="55"/>
      <c r="B1695" s="55"/>
      <c r="C1695" s="55"/>
      <c r="D1695" s="55"/>
      <c r="E1695" s="55"/>
      <c r="F1695" s="55"/>
      <c r="G1695" s="55"/>
      <c r="H1695" s="55"/>
      <c r="I1695" s="55"/>
      <c r="J1695" s="55"/>
      <c r="K1695" s="55"/>
      <c r="L1695" s="55"/>
      <c r="M1695" s="55"/>
      <c r="N1695" s="55"/>
      <c r="O1695" s="55"/>
      <c r="P1695" s="55"/>
      <c r="Q1695" s="55"/>
    </row>
    <row r="1696" spans="1:17" ht="21" customHeight="1">
      <c r="A1696" s="55"/>
      <c r="B1696" s="55"/>
      <c r="C1696" s="55"/>
      <c r="D1696" s="55"/>
      <c r="E1696" s="55"/>
      <c r="F1696" s="55"/>
      <c r="G1696" s="55"/>
      <c r="H1696" s="55"/>
      <c r="I1696" s="55"/>
      <c r="J1696" s="55"/>
      <c r="K1696" s="55"/>
      <c r="L1696" s="55"/>
      <c r="M1696" s="55"/>
      <c r="N1696" s="55"/>
      <c r="O1696" s="55"/>
      <c r="P1696" s="55"/>
      <c r="Q1696" s="55"/>
    </row>
    <row r="1697" spans="1:17" ht="21" customHeight="1">
      <c r="A1697" s="55"/>
      <c r="B1697" s="55"/>
      <c r="C1697" s="55"/>
      <c r="D1697" s="55"/>
      <c r="E1697" s="55"/>
      <c r="F1697" s="55"/>
      <c r="G1697" s="55"/>
      <c r="H1697" s="55"/>
      <c r="I1697" s="55"/>
      <c r="J1697" s="55"/>
      <c r="K1697" s="55"/>
      <c r="L1697" s="55"/>
      <c r="M1697" s="55"/>
      <c r="N1697" s="55"/>
      <c r="O1697" s="55"/>
      <c r="P1697" s="55"/>
      <c r="Q1697" s="55"/>
    </row>
    <row r="1698" spans="1:17" ht="21" customHeight="1">
      <c r="A1698" s="55"/>
      <c r="B1698" s="55"/>
      <c r="C1698" s="55"/>
      <c r="D1698" s="55"/>
      <c r="E1698" s="55"/>
      <c r="F1698" s="55"/>
      <c r="G1698" s="55"/>
      <c r="H1698" s="55"/>
      <c r="I1698" s="55"/>
      <c r="J1698" s="55"/>
      <c r="K1698" s="55"/>
      <c r="L1698" s="55"/>
      <c r="M1698" s="55"/>
      <c r="N1698" s="55"/>
      <c r="O1698" s="55"/>
      <c r="P1698" s="55"/>
      <c r="Q1698" s="55"/>
    </row>
    <row r="1699" spans="1:17" ht="21" customHeight="1">
      <c r="A1699" s="55"/>
      <c r="B1699" s="55"/>
      <c r="C1699" s="55"/>
      <c r="D1699" s="55"/>
      <c r="E1699" s="55"/>
      <c r="F1699" s="55"/>
      <c r="G1699" s="55"/>
      <c r="H1699" s="55"/>
      <c r="I1699" s="55"/>
      <c r="J1699" s="55"/>
      <c r="K1699" s="55"/>
      <c r="L1699" s="55"/>
      <c r="M1699" s="55"/>
      <c r="N1699" s="55"/>
      <c r="O1699" s="55"/>
      <c r="P1699" s="55"/>
      <c r="Q1699" s="55"/>
    </row>
    <row r="1700" spans="1:17" ht="21" customHeight="1">
      <c r="A1700" s="55"/>
      <c r="B1700" s="55"/>
      <c r="C1700" s="55"/>
      <c r="D1700" s="55"/>
      <c r="E1700" s="55"/>
      <c r="F1700" s="55"/>
      <c r="G1700" s="55"/>
      <c r="H1700" s="55"/>
      <c r="I1700" s="55"/>
      <c r="J1700" s="55"/>
      <c r="K1700" s="55"/>
      <c r="L1700" s="55"/>
      <c r="M1700" s="55"/>
      <c r="N1700" s="55"/>
      <c r="O1700" s="55"/>
      <c r="P1700" s="55"/>
      <c r="Q1700" s="55"/>
    </row>
    <row r="1701" spans="1:17" ht="21" customHeight="1">
      <c r="A1701" s="55"/>
      <c r="B1701" s="55"/>
      <c r="C1701" s="55"/>
      <c r="D1701" s="55"/>
      <c r="E1701" s="55"/>
      <c r="F1701" s="55"/>
      <c r="G1701" s="55"/>
      <c r="H1701" s="55"/>
      <c r="I1701" s="55"/>
      <c r="J1701" s="55"/>
      <c r="K1701" s="55"/>
      <c r="L1701" s="55"/>
      <c r="M1701" s="55"/>
      <c r="N1701" s="55"/>
      <c r="O1701" s="55"/>
      <c r="P1701" s="55"/>
      <c r="Q1701" s="55"/>
    </row>
    <row r="1702" spans="1:17" ht="21" customHeight="1">
      <c r="A1702" s="55"/>
      <c r="B1702" s="55"/>
      <c r="C1702" s="55"/>
      <c r="D1702" s="55"/>
      <c r="E1702" s="55"/>
      <c r="F1702" s="55"/>
      <c r="G1702" s="55"/>
      <c r="H1702" s="55"/>
      <c r="I1702" s="55"/>
      <c r="J1702" s="55"/>
      <c r="K1702" s="55"/>
      <c r="L1702" s="55"/>
      <c r="M1702" s="55"/>
      <c r="N1702" s="55"/>
      <c r="O1702" s="55"/>
      <c r="P1702" s="55"/>
      <c r="Q1702" s="55"/>
    </row>
    <row r="1703" spans="1:17" ht="21" customHeight="1">
      <c r="A1703" s="55"/>
      <c r="B1703" s="55"/>
      <c r="C1703" s="55"/>
      <c r="D1703" s="55"/>
      <c r="E1703" s="55"/>
      <c r="F1703" s="55"/>
      <c r="G1703" s="55"/>
      <c r="H1703" s="55"/>
      <c r="I1703" s="55"/>
      <c r="J1703" s="55"/>
      <c r="K1703" s="55"/>
      <c r="L1703" s="55"/>
      <c r="M1703" s="55"/>
      <c r="N1703" s="55"/>
      <c r="O1703" s="55"/>
      <c r="P1703" s="55"/>
      <c r="Q1703" s="55"/>
    </row>
    <row r="1704" spans="1:17" ht="21" customHeight="1">
      <c r="A1704" s="55"/>
      <c r="B1704" s="55"/>
      <c r="C1704" s="55"/>
      <c r="D1704" s="55"/>
      <c r="E1704" s="55"/>
      <c r="F1704" s="55"/>
      <c r="G1704" s="55"/>
      <c r="H1704" s="55"/>
      <c r="I1704" s="55"/>
      <c r="J1704" s="55"/>
      <c r="K1704" s="55"/>
      <c r="L1704" s="55"/>
      <c r="M1704" s="55"/>
      <c r="N1704" s="55"/>
      <c r="O1704" s="55"/>
      <c r="P1704" s="55"/>
      <c r="Q1704" s="55"/>
    </row>
    <row r="1705" spans="1:17" ht="21" customHeight="1">
      <c r="A1705" s="55"/>
      <c r="B1705" s="55"/>
      <c r="C1705" s="55"/>
      <c r="D1705" s="55"/>
      <c r="E1705" s="55"/>
      <c r="F1705" s="55"/>
      <c r="G1705" s="55"/>
      <c r="H1705" s="55"/>
      <c r="I1705" s="55"/>
      <c r="J1705" s="55"/>
      <c r="K1705" s="55"/>
      <c r="L1705" s="55"/>
      <c r="M1705" s="55"/>
      <c r="N1705" s="55"/>
      <c r="O1705" s="55"/>
      <c r="P1705" s="55"/>
      <c r="Q1705" s="55"/>
    </row>
    <row r="1706" spans="1:17" ht="21" customHeight="1">
      <c r="A1706" s="55"/>
      <c r="B1706" s="55"/>
      <c r="C1706" s="55"/>
      <c r="D1706" s="55"/>
      <c r="E1706" s="55"/>
      <c r="F1706" s="55"/>
      <c r="G1706" s="55"/>
      <c r="H1706" s="55"/>
      <c r="I1706" s="55"/>
      <c r="J1706" s="55"/>
      <c r="K1706" s="55"/>
      <c r="L1706" s="55"/>
      <c r="M1706" s="55"/>
      <c r="N1706" s="55"/>
      <c r="O1706" s="55"/>
      <c r="P1706" s="55"/>
      <c r="Q1706" s="55"/>
    </row>
    <row r="1707" spans="1:17" ht="21" customHeight="1">
      <c r="A1707" s="55"/>
      <c r="B1707" s="55"/>
      <c r="C1707" s="55"/>
      <c r="D1707" s="55"/>
      <c r="E1707" s="55"/>
      <c r="F1707" s="55"/>
      <c r="G1707" s="55"/>
      <c r="H1707" s="55"/>
      <c r="I1707" s="55"/>
      <c r="J1707" s="55"/>
      <c r="K1707" s="55"/>
      <c r="L1707" s="55"/>
      <c r="M1707" s="55"/>
      <c r="N1707" s="55"/>
      <c r="O1707" s="55"/>
      <c r="P1707" s="55"/>
      <c r="Q1707" s="55"/>
    </row>
    <row r="1708" spans="1:17" ht="21" customHeight="1">
      <c r="A1708" s="55"/>
      <c r="B1708" s="55"/>
      <c r="C1708" s="55"/>
      <c r="D1708" s="55"/>
      <c r="E1708" s="55"/>
      <c r="F1708" s="55"/>
      <c r="G1708" s="55"/>
      <c r="H1708" s="55"/>
      <c r="I1708" s="55"/>
      <c r="J1708" s="55"/>
      <c r="K1708" s="55"/>
      <c r="L1708" s="55"/>
      <c r="M1708" s="55"/>
      <c r="N1708" s="55"/>
      <c r="O1708" s="55"/>
      <c r="P1708" s="55"/>
      <c r="Q1708" s="55"/>
    </row>
    <row r="1709" spans="1:17" ht="21" customHeight="1">
      <c r="A1709" s="55"/>
      <c r="B1709" s="55"/>
      <c r="C1709" s="55"/>
      <c r="D1709" s="55"/>
      <c r="E1709" s="55"/>
      <c r="F1709" s="55"/>
      <c r="G1709" s="55"/>
      <c r="H1709" s="55"/>
      <c r="I1709" s="55"/>
      <c r="J1709" s="55"/>
      <c r="K1709" s="55"/>
      <c r="L1709" s="55"/>
      <c r="M1709" s="55"/>
      <c r="N1709" s="55"/>
      <c r="O1709" s="55"/>
      <c r="P1709" s="55"/>
      <c r="Q1709" s="55"/>
    </row>
    <row r="1710" spans="1:17" ht="21" customHeight="1">
      <c r="A1710" s="55"/>
      <c r="B1710" s="55"/>
      <c r="C1710" s="55"/>
      <c r="D1710" s="55"/>
      <c r="E1710" s="55"/>
      <c r="F1710" s="55"/>
      <c r="G1710" s="55"/>
      <c r="H1710" s="55"/>
      <c r="I1710" s="55"/>
      <c r="J1710" s="55"/>
      <c r="K1710" s="55"/>
      <c r="L1710" s="55"/>
      <c r="M1710" s="55"/>
      <c r="N1710" s="55"/>
      <c r="O1710" s="55"/>
      <c r="P1710" s="55"/>
      <c r="Q1710" s="55"/>
    </row>
    <row r="1711" spans="1:17" ht="21" customHeight="1">
      <c r="A1711" s="55"/>
      <c r="B1711" s="55"/>
      <c r="C1711" s="55"/>
      <c r="D1711" s="55"/>
      <c r="E1711" s="55"/>
      <c r="F1711" s="55"/>
      <c r="G1711" s="55"/>
      <c r="H1711" s="55"/>
      <c r="I1711" s="55"/>
      <c r="J1711" s="55"/>
      <c r="K1711" s="55"/>
      <c r="L1711" s="55"/>
      <c r="M1711" s="55"/>
      <c r="N1711" s="55"/>
      <c r="O1711" s="55"/>
      <c r="P1711" s="55"/>
      <c r="Q1711" s="55"/>
    </row>
    <row r="1712" spans="1:17" ht="21" customHeight="1">
      <c r="A1712" s="55"/>
      <c r="B1712" s="55"/>
      <c r="C1712" s="55"/>
      <c r="D1712" s="55"/>
      <c r="E1712" s="55"/>
      <c r="F1712" s="55"/>
      <c r="G1712" s="55"/>
      <c r="H1712" s="55"/>
      <c r="I1712" s="55"/>
      <c r="J1712" s="55"/>
      <c r="K1712" s="55"/>
      <c r="L1712" s="55"/>
      <c r="M1712" s="55"/>
      <c r="N1712" s="55"/>
      <c r="O1712" s="55"/>
      <c r="P1712" s="55"/>
      <c r="Q1712" s="55"/>
    </row>
    <row r="1713" spans="1:17" ht="21" customHeight="1">
      <c r="A1713" s="55"/>
      <c r="B1713" s="55"/>
      <c r="C1713" s="55"/>
      <c r="D1713" s="55"/>
      <c r="E1713" s="55"/>
      <c r="F1713" s="55"/>
      <c r="G1713" s="55"/>
      <c r="H1713" s="55"/>
      <c r="I1713" s="55"/>
      <c r="J1713" s="55"/>
      <c r="K1713" s="55"/>
      <c r="L1713" s="55"/>
      <c r="M1713" s="55"/>
      <c r="N1713" s="55"/>
      <c r="O1713" s="55"/>
      <c r="P1713" s="55"/>
      <c r="Q1713" s="55"/>
    </row>
    <row r="1714" spans="1:17" ht="21" customHeight="1">
      <c r="A1714" s="55"/>
      <c r="B1714" s="55"/>
      <c r="C1714" s="55"/>
      <c r="D1714" s="55"/>
      <c r="E1714" s="55"/>
      <c r="F1714" s="55"/>
      <c r="G1714" s="55"/>
      <c r="H1714" s="55"/>
      <c r="I1714" s="55"/>
      <c r="J1714" s="55"/>
      <c r="K1714" s="55"/>
      <c r="L1714" s="55"/>
      <c r="M1714" s="55"/>
      <c r="N1714" s="55"/>
      <c r="O1714" s="55"/>
      <c r="P1714" s="55"/>
      <c r="Q1714" s="55"/>
    </row>
    <row r="1715" spans="1:17" ht="21" customHeight="1">
      <c r="A1715" s="55"/>
      <c r="B1715" s="55"/>
      <c r="C1715" s="55"/>
      <c r="D1715" s="55"/>
      <c r="E1715" s="55"/>
      <c r="F1715" s="55"/>
      <c r="G1715" s="55"/>
      <c r="H1715" s="55"/>
      <c r="I1715" s="55"/>
      <c r="J1715" s="55"/>
      <c r="K1715" s="55"/>
      <c r="L1715" s="55"/>
      <c r="M1715" s="55"/>
      <c r="N1715" s="55"/>
      <c r="O1715" s="55"/>
      <c r="P1715" s="55"/>
      <c r="Q1715" s="55"/>
    </row>
    <row r="1716" spans="1:17" ht="21" customHeight="1">
      <c r="A1716" s="55"/>
      <c r="B1716" s="55"/>
      <c r="C1716" s="55"/>
      <c r="D1716" s="55"/>
      <c r="E1716" s="55"/>
      <c r="F1716" s="55"/>
      <c r="G1716" s="55"/>
      <c r="H1716" s="55"/>
      <c r="I1716" s="55"/>
      <c r="J1716" s="55"/>
      <c r="K1716" s="55"/>
      <c r="L1716" s="55"/>
      <c r="M1716" s="55"/>
      <c r="N1716" s="55"/>
      <c r="O1716" s="55"/>
      <c r="P1716" s="55"/>
      <c r="Q1716" s="55"/>
    </row>
    <row r="1717" spans="1:17" ht="21" customHeight="1">
      <c r="A1717" s="55"/>
      <c r="B1717" s="55"/>
      <c r="C1717" s="55"/>
      <c r="D1717" s="55"/>
      <c r="E1717" s="55"/>
      <c r="F1717" s="55"/>
      <c r="G1717" s="55"/>
      <c r="H1717" s="55"/>
      <c r="I1717" s="55"/>
      <c r="J1717" s="55"/>
      <c r="K1717" s="55"/>
      <c r="L1717" s="55"/>
      <c r="M1717" s="55"/>
      <c r="N1717" s="55"/>
      <c r="O1717" s="55"/>
      <c r="P1717" s="55"/>
      <c r="Q1717" s="55"/>
    </row>
    <row r="1718" spans="1:17" ht="21" customHeight="1">
      <c r="A1718" s="55"/>
      <c r="B1718" s="55"/>
      <c r="C1718" s="55"/>
      <c r="D1718" s="55"/>
      <c r="E1718" s="55"/>
      <c r="F1718" s="55"/>
      <c r="G1718" s="55"/>
      <c r="H1718" s="55"/>
      <c r="I1718" s="55"/>
      <c r="J1718" s="55"/>
      <c r="K1718" s="55"/>
      <c r="L1718" s="55"/>
      <c r="M1718" s="55"/>
      <c r="N1718" s="55"/>
      <c r="O1718" s="55"/>
      <c r="P1718" s="55"/>
      <c r="Q1718" s="55"/>
    </row>
    <row r="1719" spans="1:17" ht="21" customHeight="1">
      <c r="A1719" s="55"/>
      <c r="B1719" s="55"/>
      <c r="C1719" s="55"/>
      <c r="D1719" s="55"/>
      <c r="E1719" s="55"/>
      <c r="F1719" s="55"/>
      <c r="G1719" s="55"/>
      <c r="H1719" s="55"/>
      <c r="I1719" s="55"/>
      <c r="J1719" s="55"/>
      <c r="K1719" s="55"/>
      <c r="L1719" s="55"/>
      <c r="M1719" s="55"/>
      <c r="N1719" s="55"/>
      <c r="O1719" s="55"/>
      <c r="P1719" s="55"/>
      <c r="Q1719" s="55"/>
    </row>
    <row r="1720" spans="1:17" ht="21" customHeight="1">
      <c r="A1720" s="55"/>
      <c r="B1720" s="55"/>
      <c r="C1720" s="55"/>
      <c r="D1720" s="55"/>
      <c r="E1720" s="55"/>
      <c r="F1720" s="55"/>
      <c r="G1720" s="55"/>
      <c r="H1720" s="55"/>
      <c r="I1720" s="55"/>
      <c r="J1720" s="55"/>
      <c r="K1720" s="55"/>
      <c r="L1720" s="55"/>
      <c r="M1720" s="55"/>
      <c r="N1720" s="55"/>
      <c r="O1720" s="55"/>
      <c r="P1720" s="55"/>
      <c r="Q1720" s="55"/>
    </row>
    <row r="1721" spans="1:17" ht="21" customHeight="1">
      <c r="A1721" s="55"/>
      <c r="B1721" s="55"/>
      <c r="C1721" s="55"/>
      <c r="D1721" s="55"/>
      <c r="E1721" s="55"/>
      <c r="F1721" s="55"/>
      <c r="G1721" s="55"/>
      <c r="H1721" s="55"/>
      <c r="I1721" s="55"/>
      <c r="J1721" s="55"/>
      <c r="K1721" s="55"/>
      <c r="L1721" s="55"/>
      <c r="M1721" s="55"/>
      <c r="N1721" s="55"/>
      <c r="O1721" s="55"/>
      <c r="P1721" s="55"/>
      <c r="Q1721" s="55"/>
    </row>
    <row r="1722" spans="1:17" ht="21" customHeight="1">
      <c r="A1722" s="55"/>
      <c r="B1722" s="55"/>
      <c r="C1722" s="55"/>
      <c r="D1722" s="55"/>
      <c r="E1722" s="55"/>
      <c r="F1722" s="55"/>
      <c r="G1722" s="55"/>
      <c r="H1722" s="55"/>
      <c r="I1722" s="55"/>
      <c r="J1722" s="55"/>
      <c r="K1722" s="55"/>
      <c r="L1722" s="55"/>
      <c r="M1722" s="55"/>
      <c r="N1722" s="55"/>
      <c r="O1722" s="55"/>
      <c r="P1722" s="55"/>
      <c r="Q1722" s="55"/>
    </row>
    <row r="1723" spans="1:17" ht="21" customHeight="1">
      <c r="A1723" s="55"/>
      <c r="B1723" s="55"/>
      <c r="C1723" s="55"/>
      <c r="D1723" s="55"/>
      <c r="E1723" s="55"/>
      <c r="F1723" s="55"/>
      <c r="G1723" s="55"/>
      <c r="H1723" s="55"/>
      <c r="I1723" s="55"/>
      <c r="J1723" s="55"/>
      <c r="K1723" s="55"/>
      <c r="L1723" s="55"/>
      <c r="M1723" s="55"/>
      <c r="N1723" s="55"/>
      <c r="O1723" s="55"/>
      <c r="P1723" s="55"/>
      <c r="Q1723" s="55"/>
    </row>
    <row r="1724" spans="1:17" ht="21" customHeight="1">
      <c r="A1724" s="55"/>
      <c r="B1724" s="55"/>
      <c r="C1724" s="55"/>
      <c r="D1724" s="55"/>
      <c r="E1724" s="55"/>
      <c r="F1724" s="55"/>
      <c r="G1724" s="55"/>
      <c r="H1724" s="55"/>
      <c r="I1724" s="55"/>
      <c r="J1724" s="55"/>
      <c r="K1724" s="55"/>
      <c r="L1724" s="55"/>
      <c r="M1724" s="55"/>
      <c r="N1724" s="55"/>
      <c r="O1724" s="55"/>
      <c r="P1724" s="55"/>
      <c r="Q1724" s="55"/>
    </row>
    <row r="1725" spans="1:17" ht="21" customHeight="1">
      <c r="A1725" s="55"/>
      <c r="B1725" s="55"/>
      <c r="C1725" s="55"/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55"/>
      <c r="P1725" s="55"/>
      <c r="Q1725" s="55"/>
    </row>
    <row r="1726" spans="1:17" ht="21" customHeight="1">
      <c r="A1726" s="55"/>
      <c r="B1726" s="55"/>
      <c r="C1726" s="55"/>
      <c r="D1726" s="55"/>
      <c r="E1726" s="55"/>
      <c r="F1726" s="55"/>
      <c r="G1726" s="55"/>
      <c r="H1726" s="55"/>
      <c r="I1726" s="55"/>
      <c r="J1726" s="55"/>
      <c r="K1726" s="55"/>
      <c r="L1726" s="55"/>
      <c r="M1726" s="55"/>
      <c r="N1726" s="55"/>
      <c r="O1726" s="55"/>
      <c r="P1726" s="55"/>
      <c r="Q1726" s="55"/>
    </row>
    <row r="1727" spans="1:17" ht="21" customHeight="1">
      <c r="A1727" s="55"/>
      <c r="B1727" s="55"/>
      <c r="C1727" s="55"/>
      <c r="D1727" s="55"/>
      <c r="E1727" s="55"/>
      <c r="F1727" s="55"/>
      <c r="G1727" s="55"/>
      <c r="H1727" s="55"/>
      <c r="I1727" s="55"/>
      <c r="J1727" s="55"/>
      <c r="K1727" s="55"/>
      <c r="L1727" s="55"/>
      <c r="M1727" s="55"/>
      <c r="N1727" s="55"/>
      <c r="O1727" s="55"/>
      <c r="P1727" s="55"/>
      <c r="Q1727" s="55"/>
    </row>
    <row r="1728" spans="1:17" ht="21" customHeight="1">
      <c r="A1728" s="55"/>
      <c r="B1728" s="55"/>
      <c r="C1728" s="55"/>
      <c r="D1728" s="55"/>
      <c r="E1728" s="55"/>
      <c r="F1728" s="55"/>
      <c r="G1728" s="55"/>
      <c r="H1728" s="55"/>
      <c r="I1728" s="55"/>
      <c r="J1728" s="55"/>
      <c r="K1728" s="55"/>
      <c r="L1728" s="55"/>
      <c r="M1728" s="55"/>
      <c r="N1728" s="55"/>
      <c r="O1728" s="55"/>
      <c r="P1728" s="55"/>
      <c r="Q1728" s="55"/>
    </row>
    <row r="1729" spans="1:17" ht="21" customHeight="1">
      <c r="A1729" s="55"/>
      <c r="B1729" s="55"/>
      <c r="C1729" s="55"/>
      <c r="D1729" s="55"/>
      <c r="E1729" s="55"/>
      <c r="F1729" s="55"/>
      <c r="G1729" s="55"/>
      <c r="H1729" s="55"/>
      <c r="I1729" s="55"/>
      <c r="J1729" s="55"/>
      <c r="K1729" s="55"/>
      <c r="L1729" s="55"/>
      <c r="M1729" s="55"/>
      <c r="N1729" s="55"/>
      <c r="O1729" s="55"/>
      <c r="P1729" s="55"/>
      <c r="Q1729" s="55"/>
    </row>
    <row r="1730" spans="1:17" ht="21" customHeight="1">
      <c r="A1730" s="55"/>
      <c r="B1730" s="55"/>
      <c r="C1730" s="55"/>
      <c r="D1730" s="55"/>
      <c r="E1730" s="55"/>
      <c r="F1730" s="55"/>
      <c r="G1730" s="55"/>
      <c r="H1730" s="55"/>
      <c r="I1730" s="55"/>
      <c r="J1730" s="55"/>
      <c r="K1730" s="55"/>
      <c r="L1730" s="55"/>
      <c r="M1730" s="55"/>
      <c r="N1730" s="55"/>
      <c r="O1730" s="55"/>
      <c r="P1730" s="55"/>
      <c r="Q1730" s="55"/>
    </row>
    <row r="1731" spans="1:17" ht="21" customHeight="1">
      <c r="A1731" s="55"/>
      <c r="B1731" s="55"/>
      <c r="C1731" s="55"/>
      <c r="D1731" s="55"/>
      <c r="E1731" s="55"/>
      <c r="F1731" s="55"/>
      <c r="G1731" s="55"/>
      <c r="H1731" s="55"/>
      <c r="I1731" s="55"/>
      <c r="J1731" s="55"/>
      <c r="K1731" s="55"/>
      <c r="L1731" s="55"/>
      <c r="M1731" s="55"/>
      <c r="N1731" s="55"/>
      <c r="O1731" s="55"/>
      <c r="P1731" s="55"/>
      <c r="Q1731" s="55"/>
    </row>
    <row r="1732" spans="1:17" ht="21" customHeight="1">
      <c r="A1732" s="55"/>
      <c r="B1732" s="55"/>
      <c r="C1732" s="55"/>
      <c r="D1732" s="55"/>
      <c r="E1732" s="55"/>
      <c r="F1732" s="55"/>
      <c r="G1732" s="55"/>
      <c r="H1732" s="55"/>
      <c r="I1732" s="55"/>
      <c r="J1732" s="55"/>
      <c r="K1732" s="55"/>
      <c r="L1732" s="55"/>
      <c r="M1732" s="55"/>
      <c r="N1732" s="55"/>
      <c r="O1732" s="55"/>
      <c r="P1732" s="55"/>
      <c r="Q1732" s="55"/>
    </row>
    <row r="1733" spans="1:17" ht="21" customHeight="1">
      <c r="A1733" s="55"/>
      <c r="B1733" s="55"/>
      <c r="C1733" s="55"/>
      <c r="D1733" s="55"/>
      <c r="E1733" s="55"/>
      <c r="F1733" s="55"/>
      <c r="G1733" s="55"/>
      <c r="H1733" s="55"/>
      <c r="I1733" s="55"/>
      <c r="J1733" s="55"/>
      <c r="K1733" s="55"/>
      <c r="L1733" s="55"/>
      <c r="M1733" s="55"/>
      <c r="N1733" s="55"/>
      <c r="O1733" s="55"/>
      <c r="P1733" s="55"/>
      <c r="Q1733" s="55"/>
    </row>
    <row r="1734" spans="1:17" ht="21" customHeight="1">
      <c r="A1734" s="55"/>
      <c r="B1734" s="55"/>
      <c r="C1734" s="55"/>
      <c r="D1734" s="55"/>
      <c r="E1734" s="55"/>
      <c r="F1734" s="55"/>
      <c r="G1734" s="55"/>
      <c r="H1734" s="55"/>
      <c r="I1734" s="55"/>
      <c r="J1734" s="55"/>
      <c r="K1734" s="55"/>
      <c r="L1734" s="55"/>
      <c r="M1734" s="55"/>
      <c r="N1734" s="55"/>
      <c r="O1734" s="55"/>
      <c r="P1734" s="55"/>
      <c r="Q1734" s="55"/>
    </row>
    <row r="1735" spans="1:17" ht="21" customHeight="1">
      <c r="A1735" s="55"/>
      <c r="B1735" s="55"/>
      <c r="C1735" s="55"/>
      <c r="D1735" s="55"/>
      <c r="E1735" s="55"/>
      <c r="F1735" s="55"/>
      <c r="G1735" s="55"/>
      <c r="H1735" s="55"/>
      <c r="I1735" s="55"/>
      <c r="J1735" s="55"/>
      <c r="K1735" s="55"/>
      <c r="L1735" s="55"/>
      <c r="M1735" s="55"/>
      <c r="N1735" s="55"/>
      <c r="O1735" s="55"/>
      <c r="P1735" s="55"/>
      <c r="Q1735" s="55"/>
    </row>
    <row r="1736" spans="1:17" ht="21" customHeight="1">
      <c r="A1736" s="55"/>
      <c r="B1736" s="55"/>
      <c r="C1736" s="55"/>
      <c r="D1736" s="55"/>
      <c r="E1736" s="55"/>
      <c r="F1736" s="55"/>
      <c r="G1736" s="55"/>
      <c r="H1736" s="55"/>
      <c r="I1736" s="55"/>
      <c r="J1736" s="55"/>
      <c r="K1736" s="55"/>
      <c r="L1736" s="55"/>
      <c r="M1736" s="55"/>
      <c r="N1736" s="55"/>
      <c r="O1736" s="55"/>
      <c r="P1736" s="55"/>
      <c r="Q1736" s="55"/>
    </row>
    <row r="1737" spans="1:17" ht="21" customHeight="1">
      <c r="A1737" s="55"/>
      <c r="B1737" s="55"/>
      <c r="C1737" s="55"/>
      <c r="D1737" s="55"/>
      <c r="E1737" s="55"/>
      <c r="F1737" s="55"/>
      <c r="G1737" s="55"/>
      <c r="H1737" s="55"/>
      <c r="I1737" s="55"/>
      <c r="J1737" s="55"/>
      <c r="K1737" s="55"/>
      <c r="L1737" s="55"/>
      <c r="M1737" s="55"/>
      <c r="N1737" s="55"/>
      <c r="O1737" s="55"/>
      <c r="P1737" s="55"/>
      <c r="Q1737" s="55"/>
    </row>
    <row r="1738" spans="1:17" ht="21" customHeight="1">
      <c r="A1738" s="55"/>
      <c r="B1738" s="55"/>
      <c r="C1738" s="55"/>
      <c r="D1738" s="55"/>
      <c r="E1738" s="55"/>
      <c r="F1738" s="55"/>
      <c r="G1738" s="55"/>
      <c r="H1738" s="55"/>
      <c r="I1738" s="55"/>
      <c r="J1738" s="55"/>
      <c r="K1738" s="55"/>
      <c r="L1738" s="55"/>
      <c r="M1738" s="55"/>
      <c r="N1738" s="55"/>
      <c r="O1738" s="55"/>
      <c r="P1738" s="55"/>
      <c r="Q1738" s="55"/>
    </row>
    <row r="1739" spans="1:17" ht="21" customHeight="1">
      <c r="A1739" s="55"/>
      <c r="B1739" s="55"/>
      <c r="C1739" s="55"/>
      <c r="D1739" s="55"/>
      <c r="E1739" s="55"/>
      <c r="F1739" s="55"/>
      <c r="G1739" s="55"/>
      <c r="H1739" s="55"/>
      <c r="I1739" s="55"/>
      <c r="J1739" s="55"/>
      <c r="K1739" s="55"/>
      <c r="L1739" s="55"/>
      <c r="M1739" s="55"/>
      <c r="N1739" s="55"/>
      <c r="O1739" s="55"/>
      <c r="P1739" s="55"/>
      <c r="Q1739" s="55"/>
    </row>
    <row r="1740" spans="1:17" ht="21" customHeight="1">
      <c r="A1740" s="55"/>
      <c r="B1740" s="55"/>
      <c r="C1740" s="55"/>
      <c r="D1740" s="55"/>
      <c r="E1740" s="55"/>
      <c r="F1740" s="55"/>
      <c r="G1740" s="55"/>
      <c r="H1740" s="55"/>
      <c r="I1740" s="55"/>
      <c r="J1740" s="55"/>
      <c r="K1740" s="55"/>
      <c r="L1740" s="55"/>
      <c r="M1740" s="55"/>
      <c r="N1740" s="55"/>
      <c r="O1740" s="55"/>
      <c r="P1740" s="55"/>
      <c r="Q1740" s="55"/>
    </row>
    <row r="1741" spans="1:17" ht="21" customHeight="1">
      <c r="A1741" s="55"/>
      <c r="B1741" s="55"/>
      <c r="C1741" s="55"/>
      <c r="D1741" s="55"/>
      <c r="E1741" s="55"/>
      <c r="F1741" s="55"/>
      <c r="G1741" s="55"/>
      <c r="H1741" s="55"/>
      <c r="I1741" s="55"/>
      <c r="J1741" s="55"/>
      <c r="K1741" s="55"/>
      <c r="L1741" s="55"/>
      <c r="M1741" s="55"/>
      <c r="N1741" s="55"/>
      <c r="O1741" s="55"/>
      <c r="P1741" s="55"/>
      <c r="Q1741" s="55"/>
    </row>
    <row r="1742" spans="1:17" ht="21" customHeight="1">
      <c r="A1742" s="55"/>
      <c r="B1742" s="55"/>
      <c r="C1742" s="55"/>
      <c r="D1742" s="55"/>
      <c r="E1742" s="55"/>
      <c r="F1742" s="55"/>
      <c r="G1742" s="55"/>
      <c r="H1742" s="55"/>
      <c r="I1742" s="55"/>
      <c r="J1742" s="55"/>
      <c r="K1742" s="55"/>
      <c r="L1742" s="55"/>
      <c r="M1742" s="55"/>
      <c r="N1742" s="55"/>
      <c r="O1742" s="55"/>
      <c r="P1742" s="55"/>
      <c r="Q1742" s="55"/>
    </row>
    <row r="1743" spans="1:17" ht="21" customHeight="1">
      <c r="A1743" s="55"/>
      <c r="B1743" s="55"/>
      <c r="C1743" s="55"/>
      <c r="D1743" s="55"/>
      <c r="E1743" s="55"/>
      <c r="F1743" s="55"/>
      <c r="G1743" s="55"/>
      <c r="H1743" s="55"/>
      <c r="I1743" s="55"/>
      <c r="J1743" s="55"/>
      <c r="K1743" s="55"/>
      <c r="L1743" s="55"/>
      <c r="M1743" s="55"/>
      <c r="N1743" s="55"/>
      <c r="O1743" s="55"/>
      <c r="P1743" s="55"/>
      <c r="Q1743" s="55"/>
    </row>
    <row r="1744" spans="1:17" ht="21" customHeight="1">
      <c r="A1744" s="55"/>
      <c r="B1744" s="55"/>
      <c r="C1744" s="55"/>
      <c r="D1744" s="55"/>
      <c r="E1744" s="55"/>
      <c r="F1744" s="55"/>
      <c r="G1744" s="55"/>
      <c r="H1744" s="55"/>
      <c r="I1744" s="55"/>
      <c r="J1744" s="55"/>
      <c r="K1744" s="55"/>
      <c r="L1744" s="55"/>
      <c r="M1744" s="55"/>
      <c r="N1744" s="55"/>
      <c r="O1744" s="55"/>
      <c r="P1744" s="55"/>
      <c r="Q1744" s="55"/>
    </row>
    <row r="1745" spans="1:17" ht="21" customHeight="1">
      <c r="A1745" s="55"/>
      <c r="B1745" s="55"/>
      <c r="C1745" s="55"/>
      <c r="D1745" s="55"/>
      <c r="E1745" s="55"/>
      <c r="F1745" s="55"/>
      <c r="G1745" s="55"/>
      <c r="H1745" s="55"/>
      <c r="I1745" s="55"/>
      <c r="J1745" s="55"/>
      <c r="K1745" s="55"/>
      <c r="L1745" s="55"/>
      <c r="M1745" s="55"/>
      <c r="N1745" s="55"/>
      <c r="O1745" s="55"/>
      <c r="P1745" s="55"/>
      <c r="Q1745" s="55"/>
    </row>
    <row r="1746" spans="1:17" ht="21" customHeight="1">
      <c r="A1746" s="55"/>
      <c r="B1746" s="55"/>
      <c r="C1746" s="55"/>
      <c r="D1746" s="55"/>
      <c r="E1746" s="55"/>
      <c r="F1746" s="55"/>
      <c r="G1746" s="55"/>
      <c r="H1746" s="55"/>
      <c r="I1746" s="55"/>
      <c r="J1746" s="55"/>
      <c r="K1746" s="55"/>
      <c r="L1746" s="55"/>
      <c r="M1746" s="55"/>
      <c r="N1746" s="55"/>
      <c r="O1746" s="55"/>
      <c r="P1746" s="55"/>
      <c r="Q1746" s="55"/>
    </row>
    <row r="1747" spans="1:17" ht="21" customHeight="1">
      <c r="A1747" s="55"/>
      <c r="B1747" s="55"/>
      <c r="C1747" s="55"/>
      <c r="D1747" s="55"/>
      <c r="E1747" s="55"/>
      <c r="F1747" s="55"/>
      <c r="G1747" s="55"/>
      <c r="H1747" s="55"/>
      <c r="I1747" s="55"/>
      <c r="J1747" s="55"/>
      <c r="K1747" s="55"/>
      <c r="L1747" s="55"/>
      <c r="M1747" s="55"/>
      <c r="N1747" s="55"/>
      <c r="O1747" s="55"/>
      <c r="P1747" s="55"/>
      <c r="Q1747" s="55"/>
    </row>
    <row r="1748" spans="1:17" ht="21" customHeight="1">
      <c r="A1748" s="55"/>
      <c r="B1748" s="55"/>
      <c r="C1748" s="55"/>
      <c r="D1748" s="55"/>
      <c r="E1748" s="55"/>
      <c r="F1748" s="55"/>
      <c r="G1748" s="55"/>
      <c r="H1748" s="55"/>
      <c r="I1748" s="55"/>
      <c r="J1748" s="55"/>
      <c r="K1748" s="55"/>
      <c r="L1748" s="55"/>
      <c r="M1748" s="55"/>
      <c r="N1748" s="55"/>
      <c r="O1748" s="55"/>
      <c r="P1748" s="55"/>
      <c r="Q1748" s="55"/>
    </row>
    <row r="1749" spans="1:17" ht="21" customHeight="1">
      <c r="A1749" s="55"/>
      <c r="B1749" s="55"/>
      <c r="C1749" s="55"/>
      <c r="D1749" s="55"/>
      <c r="E1749" s="55"/>
      <c r="F1749" s="55"/>
      <c r="G1749" s="55"/>
      <c r="H1749" s="55"/>
      <c r="I1749" s="55"/>
      <c r="J1749" s="55"/>
      <c r="K1749" s="55"/>
      <c r="L1749" s="55"/>
      <c r="M1749" s="55"/>
      <c r="N1749" s="55"/>
      <c r="O1749" s="55"/>
      <c r="P1749" s="55"/>
      <c r="Q1749" s="55"/>
    </row>
    <row r="1750" spans="1:17" ht="21" customHeight="1">
      <c r="A1750" s="55"/>
      <c r="B1750" s="55"/>
      <c r="C1750" s="55"/>
      <c r="D1750" s="55"/>
      <c r="E1750" s="55"/>
      <c r="F1750" s="55"/>
      <c r="G1750" s="55"/>
      <c r="H1750" s="55"/>
      <c r="I1750" s="55"/>
      <c r="J1750" s="55"/>
      <c r="K1750" s="55"/>
      <c r="L1750" s="55"/>
      <c r="M1750" s="55"/>
      <c r="N1750" s="55"/>
      <c r="O1750" s="55"/>
      <c r="P1750" s="55"/>
      <c r="Q1750" s="55"/>
    </row>
    <row r="1751" spans="1:17" ht="21" customHeight="1">
      <c r="A1751" s="55"/>
      <c r="B1751" s="55"/>
      <c r="C1751" s="55"/>
      <c r="D1751" s="55"/>
      <c r="E1751" s="55"/>
      <c r="F1751" s="55"/>
      <c r="G1751" s="55"/>
      <c r="H1751" s="55"/>
      <c r="I1751" s="55"/>
      <c r="J1751" s="55"/>
      <c r="K1751" s="55"/>
      <c r="L1751" s="55"/>
      <c r="M1751" s="55"/>
      <c r="N1751" s="55"/>
      <c r="O1751" s="55"/>
      <c r="P1751" s="55"/>
      <c r="Q1751" s="55"/>
    </row>
    <row r="1752" spans="1:17" ht="21" customHeight="1">
      <c r="A1752" s="55"/>
      <c r="B1752" s="55"/>
      <c r="C1752" s="55"/>
      <c r="D1752" s="55"/>
      <c r="E1752" s="55"/>
      <c r="F1752" s="55"/>
      <c r="G1752" s="55"/>
      <c r="H1752" s="55"/>
      <c r="I1752" s="55"/>
      <c r="J1752" s="55"/>
      <c r="K1752" s="55"/>
      <c r="L1752" s="55"/>
      <c r="M1752" s="55"/>
      <c r="N1752" s="55"/>
      <c r="O1752" s="55"/>
      <c r="P1752" s="55"/>
      <c r="Q1752" s="55"/>
    </row>
    <row r="1753" spans="1:17" ht="21" customHeight="1">
      <c r="A1753" s="55"/>
      <c r="B1753" s="55"/>
      <c r="C1753" s="55"/>
      <c r="D1753" s="55"/>
      <c r="E1753" s="55"/>
      <c r="F1753" s="55"/>
      <c r="G1753" s="55"/>
      <c r="H1753" s="55"/>
      <c r="I1753" s="55"/>
      <c r="J1753" s="55"/>
      <c r="K1753" s="55"/>
      <c r="L1753" s="55"/>
      <c r="M1753" s="55"/>
      <c r="N1753" s="55"/>
      <c r="O1753" s="55"/>
      <c r="P1753" s="55"/>
      <c r="Q1753" s="55"/>
    </row>
    <row r="1754" spans="1:17" ht="21" customHeight="1">
      <c r="A1754" s="55"/>
      <c r="B1754" s="55"/>
      <c r="C1754" s="55"/>
      <c r="D1754" s="55"/>
      <c r="E1754" s="55"/>
      <c r="F1754" s="55"/>
      <c r="G1754" s="55"/>
      <c r="H1754" s="55"/>
      <c r="I1754" s="55"/>
      <c r="J1754" s="55"/>
      <c r="K1754" s="55"/>
      <c r="L1754" s="55"/>
      <c r="M1754" s="55"/>
      <c r="N1754" s="55"/>
      <c r="O1754" s="55"/>
      <c r="P1754" s="55"/>
      <c r="Q1754" s="55"/>
    </row>
    <row r="1755" spans="1:17" ht="21" customHeight="1">
      <c r="A1755" s="55"/>
      <c r="B1755" s="55"/>
      <c r="C1755" s="55"/>
      <c r="D1755" s="55"/>
      <c r="E1755" s="55"/>
      <c r="F1755" s="55"/>
      <c r="G1755" s="55"/>
      <c r="H1755" s="55"/>
      <c r="I1755" s="55"/>
      <c r="J1755" s="55"/>
      <c r="K1755" s="55"/>
      <c r="L1755" s="55"/>
      <c r="M1755" s="55"/>
      <c r="N1755" s="55"/>
      <c r="O1755" s="55"/>
      <c r="P1755" s="55"/>
      <c r="Q1755" s="55"/>
    </row>
    <row r="1756" spans="1:17" ht="21" customHeight="1">
      <c r="A1756" s="55"/>
      <c r="B1756" s="55"/>
      <c r="C1756" s="55"/>
      <c r="D1756" s="55"/>
      <c r="E1756" s="55"/>
      <c r="F1756" s="55"/>
      <c r="G1756" s="55"/>
      <c r="H1756" s="55"/>
      <c r="I1756" s="55"/>
      <c r="J1756" s="55"/>
      <c r="K1756" s="55"/>
      <c r="L1756" s="55"/>
      <c r="M1756" s="55"/>
      <c r="N1756" s="55"/>
      <c r="O1756" s="55"/>
      <c r="P1756" s="55"/>
      <c r="Q1756" s="55"/>
    </row>
    <row r="1757" spans="1:17" ht="21" customHeight="1">
      <c r="A1757" s="55"/>
      <c r="B1757" s="55"/>
      <c r="C1757" s="55"/>
      <c r="D1757" s="55"/>
      <c r="E1757" s="55"/>
      <c r="F1757" s="55"/>
      <c r="G1757" s="55"/>
      <c r="H1757" s="55"/>
      <c r="I1757" s="55"/>
      <c r="J1757" s="55"/>
      <c r="K1757" s="55"/>
      <c r="L1757" s="55"/>
      <c r="M1757" s="55"/>
      <c r="N1757" s="55"/>
      <c r="O1757" s="55"/>
      <c r="P1757" s="55"/>
      <c r="Q1757" s="55"/>
    </row>
    <row r="1758" spans="1:17" ht="21" customHeight="1">
      <c r="A1758" s="55"/>
      <c r="B1758" s="55"/>
      <c r="C1758" s="55"/>
      <c r="D1758" s="55"/>
      <c r="E1758" s="55"/>
      <c r="F1758" s="55"/>
      <c r="G1758" s="55"/>
      <c r="H1758" s="55"/>
      <c r="I1758" s="55"/>
      <c r="J1758" s="55"/>
      <c r="K1758" s="55"/>
      <c r="L1758" s="55"/>
      <c r="M1758" s="55"/>
      <c r="N1758" s="55"/>
      <c r="O1758" s="55"/>
      <c r="P1758" s="55"/>
      <c r="Q1758" s="55"/>
    </row>
    <row r="1759" spans="1:17" ht="21" customHeight="1">
      <c r="A1759" s="55"/>
      <c r="B1759" s="55"/>
      <c r="C1759" s="55"/>
      <c r="D1759" s="55"/>
      <c r="E1759" s="55"/>
      <c r="F1759" s="55"/>
      <c r="G1759" s="55"/>
      <c r="H1759" s="55"/>
      <c r="I1759" s="55"/>
      <c r="J1759" s="55"/>
      <c r="K1759" s="55"/>
      <c r="L1759" s="55"/>
      <c r="M1759" s="55"/>
      <c r="N1759" s="55"/>
      <c r="O1759" s="55"/>
      <c r="P1759" s="55"/>
      <c r="Q1759" s="55"/>
    </row>
    <row r="1760" spans="1:17" ht="21" customHeight="1">
      <c r="A1760" s="55"/>
      <c r="B1760" s="55"/>
      <c r="C1760" s="55"/>
      <c r="D1760" s="55"/>
      <c r="E1760" s="55"/>
      <c r="F1760" s="55"/>
      <c r="G1760" s="55"/>
      <c r="H1760" s="55"/>
      <c r="I1760" s="55"/>
      <c r="J1760" s="55"/>
      <c r="K1760" s="55"/>
      <c r="L1760" s="55"/>
      <c r="M1760" s="55"/>
      <c r="N1760" s="55"/>
      <c r="O1760" s="55"/>
      <c r="P1760" s="55"/>
      <c r="Q1760" s="55"/>
    </row>
    <row r="1761" spans="1:17" ht="21" customHeight="1">
      <c r="A1761" s="55"/>
      <c r="B1761" s="55"/>
      <c r="C1761" s="55"/>
      <c r="D1761" s="55"/>
      <c r="E1761" s="55"/>
      <c r="F1761" s="55"/>
      <c r="G1761" s="55"/>
      <c r="H1761" s="55"/>
      <c r="I1761" s="55"/>
      <c r="J1761" s="55"/>
      <c r="K1761" s="55"/>
      <c r="L1761" s="55"/>
      <c r="M1761" s="55"/>
      <c r="N1761" s="55"/>
      <c r="O1761" s="55"/>
      <c r="P1761" s="55"/>
      <c r="Q1761" s="55"/>
    </row>
    <row r="1762" spans="1:17" ht="21" customHeight="1">
      <c r="A1762" s="55"/>
      <c r="B1762" s="55"/>
      <c r="C1762" s="55"/>
      <c r="D1762" s="55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</row>
    <row r="1763" spans="1:17" ht="21" customHeight="1">
      <c r="A1763" s="55"/>
      <c r="B1763" s="55"/>
      <c r="C1763" s="55"/>
      <c r="D1763" s="55"/>
      <c r="E1763" s="55"/>
      <c r="F1763" s="55"/>
      <c r="G1763" s="55"/>
      <c r="H1763" s="55"/>
      <c r="I1763" s="55"/>
      <c r="J1763" s="55"/>
      <c r="K1763" s="55"/>
      <c r="L1763" s="55"/>
      <c r="M1763" s="55"/>
      <c r="N1763" s="55"/>
      <c r="O1763" s="55"/>
      <c r="P1763" s="55"/>
      <c r="Q1763" s="55"/>
    </row>
    <row r="1764" spans="1:17" ht="21" customHeight="1">
      <c r="A1764" s="55"/>
      <c r="B1764" s="55"/>
      <c r="C1764" s="55"/>
      <c r="D1764" s="55"/>
      <c r="E1764" s="55"/>
      <c r="F1764" s="55"/>
      <c r="G1764" s="55"/>
      <c r="H1764" s="55"/>
      <c r="I1764" s="55"/>
      <c r="J1764" s="55"/>
      <c r="K1764" s="55"/>
      <c r="L1764" s="55"/>
      <c r="M1764" s="55"/>
      <c r="N1764" s="55"/>
      <c r="O1764" s="55"/>
      <c r="P1764" s="55"/>
      <c r="Q1764" s="55"/>
    </row>
    <row r="1765" spans="1:17" ht="21" customHeight="1">
      <c r="A1765" s="55"/>
      <c r="B1765" s="55"/>
      <c r="C1765" s="55"/>
      <c r="D1765" s="55"/>
      <c r="E1765" s="55"/>
      <c r="F1765" s="55"/>
      <c r="G1765" s="55"/>
      <c r="H1765" s="55"/>
      <c r="I1765" s="55"/>
      <c r="J1765" s="55"/>
      <c r="K1765" s="55"/>
      <c r="L1765" s="55"/>
      <c r="M1765" s="55"/>
      <c r="N1765" s="55"/>
      <c r="O1765" s="55"/>
      <c r="P1765" s="55"/>
      <c r="Q1765" s="55"/>
    </row>
    <row r="1766" spans="1:17" ht="21" customHeight="1">
      <c r="A1766" s="55"/>
      <c r="B1766" s="55"/>
      <c r="C1766" s="55"/>
      <c r="D1766" s="55"/>
      <c r="E1766" s="55"/>
      <c r="F1766" s="55"/>
      <c r="G1766" s="55"/>
      <c r="H1766" s="55"/>
      <c r="I1766" s="55"/>
      <c r="J1766" s="55"/>
      <c r="K1766" s="55"/>
      <c r="L1766" s="55"/>
      <c r="M1766" s="55"/>
      <c r="N1766" s="55"/>
      <c r="O1766" s="55"/>
      <c r="P1766" s="55"/>
      <c r="Q1766" s="55"/>
    </row>
    <row r="1767" spans="1:17" ht="21" customHeight="1">
      <c r="A1767" s="55"/>
      <c r="B1767" s="55"/>
      <c r="C1767" s="55"/>
      <c r="D1767" s="55"/>
      <c r="E1767" s="55"/>
      <c r="F1767" s="55"/>
      <c r="G1767" s="55"/>
      <c r="H1767" s="55"/>
      <c r="I1767" s="55"/>
      <c r="J1767" s="55"/>
      <c r="K1767" s="55"/>
      <c r="L1767" s="55"/>
      <c r="M1767" s="55"/>
      <c r="N1767" s="55"/>
      <c r="O1767" s="55"/>
      <c r="P1767" s="55"/>
      <c r="Q1767" s="55"/>
    </row>
    <row r="1768" spans="1:17" ht="21" customHeight="1">
      <c r="A1768" s="55"/>
      <c r="B1768" s="55"/>
      <c r="C1768" s="55"/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  <c r="N1768" s="55"/>
      <c r="O1768" s="55"/>
      <c r="P1768" s="55"/>
      <c r="Q1768" s="55"/>
    </row>
    <row r="1769" spans="1:17" ht="21" customHeight="1">
      <c r="A1769" s="55"/>
      <c r="B1769" s="55"/>
      <c r="C1769" s="55"/>
      <c r="D1769" s="55"/>
      <c r="E1769" s="55"/>
      <c r="F1769" s="55"/>
      <c r="G1769" s="55"/>
      <c r="H1769" s="55"/>
      <c r="I1769" s="55"/>
      <c r="J1769" s="55"/>
      <c r="K1769" s="55"/>
      <c r="L1769" s="55"/>
      <c r="M1769" s="55"/>
      <c r="N1769" s="55"/>
      <c r="O1769" s="55"/>
      <c r="P1769" s="55"/>
      <c r="Q1769" s="55"/>
    </row>
    <row r="1770" spans="1:17" ht="21" customHeight="1">
      <c r="A1770" s="55"/>
      <c r="B1770" s="55"/>
      <c r="C1770" s="55"/>
      <c r="D1770" s="55"/>
      <c r="E1770" s="55"/>
      <c r="F1770" s="55"/>
      <c r="G1770" s="55"/>
      <c r="H1770" s="55"/>
      <c r="I1770" s="55"/>
      <c r="J1770" s="55"/>
      <c r="K1770" s="55"/>
      <c r="L1770" s="55"/>
      <c r="M1770" s="55"/>
      <c r="N1770" s="55"/>
      <c r="O1770" s="55"/>
      <c r="P1770" s="55"/>
      <c r="Q1770" s="55"/>
    </row>
    <row r="1771" spans="1:17" ht="21" customHeight="1">
      <c r="A1771" s="55"/>
      <c r="B1771" s="55"/>
      <c r="C1771" s="55"/>
      <c r="D1771" s="55"/>
      <c r="E1771" s="55"/>
      <c r="F1771" s="55"/>
      <c r="G1771" s="55"/>
      <c r="H1771" s="55"/>
      <c r="I1771" s="55"/>
      <c r="J1771" s="55"/>
      <c r="K1771" s="55"/>
      <c r="L1771" s="55"/>
      <c r="M1771" s="55"/>
      <c r="N1771" s="55"/>
      <c r="O1771" s="55"/>
      <c r="P1771" s="55"/>
      <c r="Q1771" s="55"/>
    </row>
    <row r="1772" spans="1:17" ht="21" customHeight="1">
      <c r="A1772" s="55"/>
      <c r="B1772" s="55"/>
      <c r="C1772" s="55"/>
      <c r="D1772" s="55"/>
      <c r="E1772" s="55"/>
      <c r="F1772" s="55"/>
      <c r="G1772" s="55"/>
      <c r="H1772" s="55"/>
      <c r="I1772" s="55"/>
      <c r="J1772" s="55"/>
      <c r="K1772" s="55"/>
      <c r="L1772" s="55"/>
      <c r="M1772" s="55"/>
      <c r="N1772" s="55"/>
      <c r="O1772" s="55"/>
      <c r="P1772" s="55"/>
      <c r="Q1772" s="55"/>
    </row>
    <row r="1773" spans="1:17" ht="21" customHeight="1">
      <c r="A1773" s="55"/>
      <c r="B1773" s="55"/>
      <c r="C1773" s="55"/>
      <c r="D1773" s="55"/>
      <c r="E1773" s="55"/>
      <c r="F1773" s="55"/>
      <c r="G1773" s="55"/>
      <c r="H1773" s="55"/>
      <c r="I1773" s="55"/>
      <c r="J1773" s="55"/>
      <c r="K1773" s="55"/>
      <c r="L1773" s="55"/>
      <c r="M1773" s="55"/>
      <c r="N1773" s="55"/>
      <c r="O1773" s="55"/>
      <c r="P1773" s="55"/>
      <c r="Q1773" s="55"/>
    </row>
    <row r="1774" spans="1:17" ht="21" customHeight="1">
      <c r="A1774" s="55"/>
      <c r="B1774" s="55"/>
      <c r="C1774" s="55"/>
      <c r="D1774" s="55"/>
      <c r="E1774" s="55"/>
      <c r="F1774" s="55"/>
      <c r="G1774" s="55"/>
      <c r="H1774" s="55"/>
      <c r="I1774" s="55"/>
      <c r="J1774" s="55"/>
      <c r="K1774" s="55"/>
      <c r="L1774" s="55"/>
      <c r="M1774" s="55"/>
      <c r="N1774" s="55"/>
      <c r="O1774" s="55"/>
      <c r="P1774" s="55"/>
      <c r="Q1774" s="55"/>
    </row>
    <row r="1775" spans="1:17" ht="21" customHeight="1">
      <c r="A1775" s="55"/>
      <c r="B1775" s="55"/>
      <c r="C1775" s="55"/>
      <c r="D1775" s="55"/>
      <c r="E1775" s="55"/>
      <c r="F1775" s="55"/>
      <c r="G1775" s="55"/>
      <c r="H1775" s="55"/>
      <c r="I1775" s="55"/>
      <c r="J1775" s="55"/>
      <c r="K1775" s="55"/>
      <c r="L1775" s="55"/>
      <c r="M1775" s="55"/>
      <c r="N1775" s="55"/>
      <c r="O1775" s="55"/>
      <c r="P1775" s="55"/>
      <c r="Q1775" s="55"/>
    </row>
    <row r="1776" spans="1:17" ht="21" customHeight="1">
      <c r="A1776" s="55"/>
      <c r="B1776" s="55"/>
      <c r="C1776" s="55"/>
      <c r="D1776" s="55"/>
      <c r="E1776" s="55"/>
      <c r="F1776" s="55"/>
      <c r="G1776" s="55"/>
      <c r="H1776" s="55"/>
      <c r="I1776" s="55"/>
      <c r="J1776" s="55"/>
      <c r="K1776" s="55"/>
      <c r="L1776" s="55"/>
      <c r="M1776" s="55"/>
      <c r="N1776" s="55"/>
      <c r="O1776" s="55"/>
      <c r="P1776" s="55"/>
      <c r="Q1776" s="55"/>
    </row>
    <row r="1777" spans="1:17" ht="21" customHeight="1">
      <c r="A1777" s="55"/>
      <c r="B1777" s="55"/>
      <c r="C1777" s="55"/>
      <c r="D1777" s="55"/>
      <c r="E1777" s="55"/>
      <c r="F1777" s="55"/>
      <c r="G1777" s="55"/>
      <c r="H1777" s="55"/>
      <c r="I1777" s="55"/>
      <c r="J1777" s="55"/>
      <c r="K1777" s="55"/>
      <c r="L1777" s="55"/>
      <c r="M1777" s="55"/>
      <c r="N1777" s="55"/>
      <c r="O1777" s="55"/>
      <c r="P1777" s="55"/>
      <c r="Q1777" s="55"/>
    </row>
    <row r="1778" spans="1:17" ht="21" customHeight="1">
      <c r="A1778" s="55"/>
      <c r="B1778" s="55"/>
      <c r="C1778" s="55"/>
      <c r="D1778" s="55"/>
      <c r="E1778" s="55"/>
      <c r="F1778" s="55"/>
      <c r="G1778" s="55"/>
      <c r="H1778" s="55"/>
      <c r="I1778" s="55"/>
      <c r="J1778" s="55"/>
      <c r="K1778" s="55"/>
      <c r="L1778" s="55"/>
      <c r="M1778" s="55"/>
      <c r="N1778" s="55"/>
      <c r="O1778" s="55"/>
      <c r="P1778" s="55"/>
      <c r="Q1778" s="55"/>
    </row>
    <row r="1779" spans="1:17" ht="21" customHeight="1">
      <c r="A1779" s="55"/>
      <c r="B1779" s="55"/>
      <c r="C1779" s="55"/>
      <c r="D1779" s="55"/>
      <c r="E1779" s="55"/>
      <c r="F1779" s="55"/>
      <c r="G1779" s="55"/>
      <c r="H1779" s="55"/>
      <c r="I1779" s="55"/>
      <c r="J1779" s="55"/>
      <c r="K1779" s="55"/>
      <c r="L1779" s="55"/>
      <c r="M1779" s="55"/>
      <c r="N1779" s="55"/>
      <c r="O1779" s="55"/>
      <c r="P1779" s="55"/>
      <c r="Q1779" s="55"/>
    </row>
    <row r="1780" spans="1:17" ht="21" customHeight="1">
      <c r="A1780" s="55"/>
      <c r="B1780" s="55"/>
      <c r="C1780" s="55"/>
      <c r="D1780" s="55"/>
      <c r="E1780" s="55"/>
      <c r="F1780" s="55"/>
      <c r="G1780" s="55"/>
      <c r="H1780" s="55"/>
      <c r="I1780" s="55"/>
      <c r="J1780" s="55"/>
      <c r="K1780" s="55"/>
      <c r="L1780" s="55"/>
      <c r="M1780" s="55"/>
      <c r="N1780" s="55"/>
      <c r="O1780" s="55"/>
      <c r="P1780" s="55"/>
      <c r="Q1780" s="55"/>
    </row>
    <row r="1781" spans="1:17" ht="21" customHeight="1">
      <c r="A1781" s="55"/>
      <c r="B1781" s="55"/>
      <c r="C1781" s="55"/>
      <c r="D1781" s="55"/>
      <c r="E1781" s="55"/>
      <c r="F1781" s="55"/>
      <c r="G1781" s="55"/>
      <c r="H1781" s="55"/>
      <c r="I1781" s="55"/>
      <c r="J1781" s="55"/>
      <c r="K1781" s="55"/>
      <c r="L1781" s="55"/>
      <c r="M1781" s="55"/>
      <c r="N1781" s="55"/>
      <c r="O1781" s="55"/>
      <c r="P1781" s="55"/>
      <c r="Q1781" s="55"/>
    </row>
    <row r="1782" spans="1:17" ht="21" customHeight="1">
      <c r="A1782" s="55"/>
      <c r="B1782" s="55"/>
      <c r="C1782" s="55"/>
      <c r="D1782" s="55"/>
      <c r="E1782" s="55"/>
      <c r="F1782" s="55"/>
      <c r="G1782" s="55"/>
      <c r="H1782" s="55"/>
      <c r="I1782" s="55"/>
      <c r="J1782" s="55"/>
      <c r="K1782" s="55"/>
      <c r="L1782" s="55"/>
      <c r="M1782" s="55"/>
      <c r="N1782" s="55"/>
      <c r="O1782" s="55"/>
      <c r="P1782" s="55"/>
      <c r="Q1782" s="55"/>
    </row>
    <row r="1783" spans="1:17" ht="21" customHeight="1">
      <c r="A1783" s="55"/>
      <c r="B1783" s="55"/>
      <c r="C1783" s="55"/>
      <c r="D1783" s="55"/>
      <c r="E1783" s="55"/>
      <c r="F1783" s="55"/>
      <c r="G1783" s="55"/>
      <c r="H1783" s="55"/>
      <c r="I1783" s="55"/>
      <c r="J1783" s="55"/>
      <c r="K1783" s="55"/>
      <c r="L1783" s="55"/>
      <c r="M1783" s="55"/>
      <c r="N1783" s="55"/>
      <c r="O1783" s="55"/>
      <c r="P1783" s="55"/>
      <c r="Q1783" s="55"/>
    </row>
    <row r="1784" spans="1:17" ht="21" customHeight="1">
      <c r="A1784" s="55"/>
      <c r="B1784" s="55"/>
      <c r="C1784" s="55"/>
      <c r="D1784" s="55"/>
      <c r="E1784" s="55"/>
      <c r="F1784" s="55"/>
      <c r="G1784" s="55"/>
      <c r="H1784" s="55"/>
      <c r="I1784" s="55"/>
      <c r="J1784" s="55"/>
      <c r="K1784" s="55"/>
      <c r="L1784" s="55"/>
      <c r="M1784" s="55"/>
      <c r="N1784" s="55"/>
      <c r="O1784" s="55"/>
      <c r="P1784" s="55"/>
      <c r="Q1784" s="55"/>
    </row>
    <row r="1785" spans="1:17" ht="21" customHeight="1">
      <c r="A1785" s="55"/>
      <c r="B1785" s="55"/>
      <c r="C1785" s="55"/>
      <c r="D1785" s="55"/>
      <c r="E1785" s="55"/>
      <c r="F1785" s="55"/>
      <c r="G1785" s="55"/>
      <c r="H1785" s="55"/>
      <c r="I1785" s="55"/>
      <c r="J1785" s="55"/>
      <c r="K1785" s="55"/>
      <c r="L1785" s="55"/>
      <c r="M1785" s="55"/>
      <c r="N1785" s="55"/>
      <c r="O1785" s="55"/>
      <c r="P1785" s="55"/>
      <c r="Q1785" s="55"/>
    </row>
    <row r="1786" spans="1:17" ht="21" customHeight="1">
      <c r="A1786" s="55"/>
      <c r="B1786" s="55"/>
      <c r="C1786" s="55"/>
      <c r="D1786" s="55"/>
      <c r="E1786" s="55"/>
      <c r="F1786" s="55"/>
      <c r="G1786" s="55"/>
      <c r="H1786" s="55"/>
      <c r="I1786" s="55"/>
      <c r="J1786" s="55"/>
      <c r="K1786" s="55"/>
      <c r="L1786" s="55"/>
      <c r="M1786" s="55"/>
      <c r="N1786" s="55"/>
      <c r="O1786" s="55"/>
      <c r="P1786" s="55"/>
      <c r="Q1786" s="55"/>
    </row>
    <row r="1787" spans="1:17" ht="21" customHeight="1">
      <c r="A1787" s="55"/>
      <c r="B1787" s="55"/>
      <c r="C1787" s="55"/>
      <c r="D1787" s="55"/>
      <c r="E1787" s="55"/>
      <c r="F1787" s="55"/>
      <c r="G1787" s="55"/>
      <c r="H1787" s="55"/>
      <c r="I1787" s="55"/>
      <c r="J1787" s="55"/>
      <c r="K1787" s="55"/>
      <c r="L1787" s="55"/>
      <c r="M1787" s="55"/>
      <c r="N1787" s="55"/>
      <c r="O1787" s="55"/>
      <c r="P1787" s="55"/>
      <c r="Q1787" s="55"/>
    </row>
    <row r="1788" spans="1:17" ht="21" customHeight="1">
      <c r="A1788" s="55"/>
      <c r="B1788" s="55"/>
      <c r="C1788" s="55"/>
      <c r="D1788" s="55"/>
      <c r="E1788" s="55"/>
      <c r="F1788" s="55"/>
      <c r="G1788" s="55"/>
      <c r="H1788" s="55"/>
      <c r="I1788" s="55"/>
      <c r="J1788" s="55"/>
      <c r="K1788" s="55"/>
      <c r="L1788" s="55"/>
      <c r="M1788" s="55"/>
      <c r="N1788" s="55"/>
      <c r="O1788" s="55"/>
      <c r="P1788" s="55"/>
      <c r="Q1788" s="55"/>
    </row>
    <row r="1789" spans="1:17" ht="21" customHeight="1">
      <c r="A1789" s="55"/>
      <c r="B1789" s="55"/>
      <c r="C1789" s="55"/>
      <c r="D1789" s="55"/>
      <c r="E1789" s="55"/>
      <c r="F1789" s="55"/>
      <c r="G1789" s="55"/>
      <c r="H1789" s="55"/>
      <c r="I1789" s="55"/>
      <c r="J1789" s="55"/>
      <c r="K1789" s="55"/>
      <c r="L1789" s="55"/>
      <c r="M1789" s="55"/>
      <c r="N1789" s="55"/>
      <c r="O1789" s="55"/>
      <c r="P1789" s="55"/>
      <c r="Q1789" s="55"/>
    </row>
    <row r="1790" spans="1:17" ht="21" customHeight="1">
      <c r="A1790" s="55"/>
      <c r="B1790" s="55"/>
      <c r="C1790" s="55"/>
      <c r="D1790" s="55"/>
      <c r="E1790" s="55"/>
      <c r="F1790" s="55"/>
      <c r="G1790" s="55"/>
      <c r="H1790" s="55"/>
      <c r="I1790" s="55"/>
      <c r="J1790" s="55"/>
      <c r="K1790" s="55"/>
      <c r="L1790" s="55"/>
      <c r="M1790" s="55"/>
      <c r="N1790" s="55"/>
      <c r="O1790" s="55"/>
      <c r="P1790" s="55"/>
      <c r="Q1790" s="55"/>
    </row>
    <row r="1791" spans="1:17" ht="21" customHeight="1">
      <c r="A1791" s="55"/>
      <c r="B1791" s="55"/>
      <c r="C1791" s="55"/>
      <c r="D1791" s="55"/>
      <c r="E1791" s="55"/>
      <c r="F1791" s="55"/>
      <c r="G1791" s="55"/>
      <c r="H1791" s="55"/>
      <c r="I1791" s="55"/>
      <c r="J1791" s="55"/>
      <c r="K1791" s="55"/>
      <c r="L1791" s="55"/>
      <c r="M1791" s="55"/>
      <c r="N1791" s="55"/>
      <c r="O1791" s="55"/>
      <c r="P1791" s="55"/>
      <c r="Q1791" s="55"/>
    </row>
    <row r="1792" spans="1:17" ht="21" customHeight="1">
      <c r="A1792" s="55"/>
      <c r="B1792" s="55"/>
      <c r="C1792" s="55"/>
      <c r="D1792" s="55"/>
      <c r="E1792" s="55"/>
      <c r="F1792" s="55"/>
      <c r="G1792" s="55"/>
      <c r="H1792" s="55"/>
      <c r="I1792" s="55"/>
      <c r="J1792" s="55"/>
      <c r="K1792" s="55"/>
      <c r="L1792" s="55"/>
      <c r="M1792" s="55"/>
      <c r="N1792" s="55"/>
      <c r="O1792" s="55"/>
      <c r="P1792" s="55"/>
      <c r="Q1792" s="55"/>
    </row>
    <row r="1793" spans="1:17" ht="21" customHeight="1">
      <c r="A1793" s="55"/>
      <c r="B1793" s="55"/>
      <c r="C1793" s="55"/>
      <c r="D1793" s="55"/>
      <c r="E1793" s="55"/>
      <c r="F1793" s="55"/>
      <c r="G1793" s="55"/>
      <c r="H1793" s="55"/>
      <c r="I1793" s="55"/>
      <c r="J1793" s="55"/>
      <c r="K1793" s="55"/>
      <c r="L1793" s="55"/>
      <c r="M1793" s="55"/>
      <c r="N1793" s="55"/>
      <c r="O1793" s="55"/>
      <c r="P1793" s="55"/>
      <c r="Q1793" s="55"/>
    </row>
    <row r="1794" spans="1:17" ht="21" customHeight="1">
      <c r="A1794" s="55"/>
      <c r="B1794" s="55"/>
      <c r="C1794" s="55"/>
      <c r="D1794" s="55"/>
      <c r="E1794" s="55"/>
      <c r="F1794" s="55"/>
      <c r="G1794" s="55"/>
      <c r="H1794" s="55"/>
      <c r="I1794" s="55"/>
      <c r="J1794" s="55"/>
      <c r="K1794" s="55"/>
      <c r="L1794" s="55"/>
      <c r="M1794" s="55"/>
      <c r="N1794" s="55"/>
      <c r="O1794" s="55"/>
      <c r="P1794" s="55"/>
      <c r="Q1794" s="55"/>
    </row>
    <row r="1795" spans="1:17" ht="21" customHeight="1">
      <c r="A1795" s="55"/>
      <c r="B1795" s="55"/>
      <c r="C1795" s="55"/>
      <c r="D1795" s="55"/>
      <c r="E1795" s="55"/>
      <c r="F1795" s="55"/>
      <c r="G1795" s="55"/>
      <c r="H1795" s="55"/>
      <c r="I1795" s="55"/>
      <c r="J1795" s="55"/>
      <c r="K1795" s="55"/>
      <c r="L1795" s="55"/>
      <c r="M1795" s="55"/>
      <c r="N1795" s="55"/>
      <c r="O1795" s="55"/>
      <c r="P1795" s="55"/>
      <c r="Q1795" s="55"/>
    </row>
    <row r="1796" spans="1:17" ht="21" customHeight="1">
      <c r="A1796" s="55"/>
      <c r="B1796" s="55"/>
      <c r="C1796" s="55"/>
      <c r="D1796" s="55"/>
      <c r="E1796" s="55"/>
      <c r="F1796" s="55"/>
      <c r="G1796" s="55"/>
      <c r="H1796" s="55"/>
      <c r="I1796" s="55"/>
      <c r="J1796" s="55"/>
      <c r="K1796" s="55"/>
      <c r="L1796" s="55"/>
      <c r="M1796" s="55"/>
      <c r="N1796" s="55"/>
      <c r="O1796" s="55"/>
      <c r="P1796" s="55"/>
      <c r="Q1796" s="55"/>
    </row>
    <row r="1797" spans="1:17" ht="21" customHeight="1">
      <c r="A1797" s="55"/>
      <c r="B1797" s="55"/>
      <c r="C1797" s="55"/>
      <c r="D1797" s="55"/>
      <c r="E1797" s="55"/>
      <c r="F1797" s="55"/>
      <c r="G1797" s="55"/>
      <c r="H1797" s="55"/>
      <c r="I1797" s="55"/>
      <c r="J1797" s="55"/>
      <c r="K1797" s="55"/>
      <c r="L1797" s="55"/>
      <c r="M1797" s="55"/>
      <c r="N1797" s="55"/>
      <c r="O1797" s="55"/>
      <c r="P1797" s="55"/>
      <c r="Q1797" s="55"/>
    </row>
    <row r="1798" spans="1:17" ht="21" customHeight="1">
      <c r="A1798" s="55"/>
      <c r="B1798" s="55"/>
      <c r="C1798" s="55"/>
      <c r="D1798" s="55"/>
      <c r="E1798" s="55"/>
      <c r="F1798" s="55"/>
      <c r="G1798" s="55"/>
      <c r="H1798" s="55"/>
      <c r="I1798" s="55"/>
      <c r="J1798" s="55"/>
      <c r="K1798" s="55"/>
      <c r="L1798" s="55"/>
      <c r="M1798" s="55"/>
      <c r="N1798" s="55"/>
      <c r="O1798" s="55"/>
      <c r="P1798" s="55"/>
      <c r="Q1798" s="55"/>
    </row>
    <row r="1799" spans="1:17" ht="21" customHeight="1">
      <c r="A1799" s="55"/>
      <c r="B1799" s="55"/>
      <c r="C1799" s="55"/>
      <c r="D1799" s="55"/>
      <c r="E1799" s="55"/>
      <c r="F1799" s="55"/>
      <c r="G1799" s="55"/>
      <c r="H1799" s="55"/>
      <c r="I1799" s="55"/>
      <c r="J1799" s="55"/>
      <c r="K1799" s="55"/>
      <c r="L1799" s="55"/>
      <c r="M1799" s="55"/>
      <c r="N1799" s="55"/>
      <c r="O1799" s="55"/>
      <c r="P1799" s="55"/>
      <c r="Q1799" s="55"/>
    </row>
    <row r="1800" spans="1:17" ht="21" customHeight="1">
      <c r="A1800" s="55"/>
      <c r="B1800" s="55"/>
      <c r="C1800" s="55"/>
      <c r="D1800" s="55"/>
      <c r="E1800" s="55"/>
      <c r="F1800" s="55"/>
      <c r="G1800" s="55"/>
      <c r="H1800" s="55"/>
      <c r="I1800" s="55"/>
      <c r="J1800" s="55"/>
      <c r="K1800" s="55"/>
      <c r="L1800" s="55"/>
      <c r="M1800" s="55"/>
      <c r="N1800" s="55"/>
      <c r="O1800" s="55"/>
      <c r="P1800" s="55"/>
      <c r="Q1800" s="55"/>
    </row>
    <row r="1801" spans="1:17" ht="21" customHeight="1">
      <c r="A1801" s="55"/>
      <c r="B1801" s="55"/>
      <c r="C1801" s="55"/>
      <c r="D1801" s="55"/>
      <c r="E1801" s="55"/>
      <c r="F1801" s="55"/>
      <c r="G1801" s="55"/>
      <c r="H1801" s="55"/>
      <c r="I1801" s="55"/>
      <c r="J1801" s="55"/>
      <c r="K1801" s="55"/>
      <c r="L1801" s="55"/>
      <c r="M1801" s="55"/>
      <c r="N1801" s="55"/>
      <c r="O1801" s="55"/>
      <c r="P1801" s="55"/>
      <c r="Q1801" s="55"/>
    </row>
    <row r="1802" spans="1:17" ht="21" customHeight="1">
      <c r="A1802" s="55"/>
      <c r="B1802" s="55"/>
      <c r="C1802" s="55"/>
      <c r="D1802" s="55"/>
      <c r="E1802" s="55"/>
      <c r="F1802" s="55"/>
      <c r="G1802" s="55"/>
      <c r="H1802" s="55"/>
      <c r="I1802" s="55"/>
      <c r="J1802" s="55"/>
      <c r="K1802" s="55"/>
      <c r="L1802" s="55"/>
      <c r="M1802" s="55"/>
      <c r="N1802" s="55"/>
      <c r="O1802" s="55"/>
      <c r="P1802" s="55"/>
      <c r="Q1802" s="55"/>
    </row>
    <row r="1803" spans="1:17" ht="21" customHeight="1">
      <c r="A1803" s="55"/>
      <c r="B1803" s="55"/>
      <c r="C1803" s="55"/>
      <c r="D1803" s="55"/>
      <c r="E1803" s="55"/>
      <c r="F1803" s="55"/>
      <c r="G1803" s="55"/>
      <c r="H1803" s="55"/>
      <c r="I1803" s="55"/>
      <c r="J1803" s="55"/>
      <c r="K1803" s="55"/>
      <c r="L1803" s="55"/>
      <c r="M1803" s="55"/>
      <c r="N1803" s="55"/>
      <c r="O1803" s="55"/>
      <c r="P1803" s="55"/>
      <c r="Q1803" s="55"/>
    </row>
    <row r="1804" spans="1:17" ht="21" customHeight="1">
      <c r="A1804" s="55"/>
      <c r="B1804" s="55"/>
      <c r="C1804" s="55"/>
      <c r="D1804" s="55"/>
      <c r="E1804" s="55"/>
      <c r="F1804" s="55"/>
      <c r="G1804" s="55"/>
      <c r="H1804" s="55"/>
      <c r="I1804" s="55"/>
      <c r="J1804" s="55"/>
      <c r="K1804" s="55"/>
      <c r="L1804" s="55"/>
      <c r="M1804" s="55"/>
      <c r="N1804" s="55"/>
      <c r="O1804" s="55"/>
      <c r="P1804" s="55"/>
      <c r="Q1804" s="55"/>
    </row>
    <row r="1805" spans="1:17" ht="21" customHeight="1">
      <c r="A1805" s="55"/>
      <c r="B1805" s="55"/>
      <c r="C1805" s="55"/>
      <c r="D1805" s="55"/>
      <c r="E1805" s="55"/>
      <c r="F1805" s="55"/>
      <c r="G1805" s="55"/>
      <c r="H1805" s="55"/>
      <c r="I1805" s="55"/>
      <c r="J1805" s="55"/>
      <c r="K1805" s="55"/>
      <c r="L1805" s="55"/>
      <c r="M1805" s="55"/>
      <c r="N1805" s="55"/>
      <c r="O1805" s="55"/>
      <c r="P1805" s="55"/>
      <c r="Q1805" s="55"/>
    </row>
    <row r="1806" spans="1:17" ht="21" customHeight="1">
      <c r="A1806" s="55"/>
      <c r="B1806" s="55"/>
      <c r="C1806" s="55"/>
      <c r="D1806" s="55"/>
      <c r="E1806" s="55"/>
      <c r="F1806" s="55"/>
      <c r="G1806" s="55"/>
      <c r="H1806" s="55"/>
      <c r="I1806" s="55"/>
      <c r="J1806" s="55"/>
      <c r="K1806" s="55"/>
      <c r="L1806" s="55"/>
      <c r="M1806" s="55"/>
      <c r="N1806" s="55"/>
      <c r="O1806" s="55"/>
      <c r="P1806" s="55"/>
      <c r="Q1806" s="55"/>
    </row>
    <row r="1807" spans="1:17" ht="21" customHeight="1">
      <c r="A1807" s="55"/>
      <c r="B1807" s="55"/>
      <c r="C1807" s="55"/>
      <c r="D1807" s="55"/>
      <c r="E1807" s="55"/>
      <c r="F1807" s="55"/>
      <c r="G1807" s="55"/>
      <c r="H1807" s="55"/>
      <c r="I1807" s="55"/>
      <c r="J1807" s="55"/>
      <c r="K1807" s="55"/>
      <c r="L1807" s="55"/>
      <c r="M1807" s="55"/>
      <c r="N1807" s="55"/>
      <c r="O1807" s="55"/>
      <c r="P1807" s="55"/>
      <c r="Q1807" s="55"/>
    </row>
    <row r="1808" spans="1:17" ht="21" customHeight="1">
      <c r="A1808" s="55"/>
      <c r="B1808" s="55"/>
      <c r="C1808" s="55"/>
      <c r="D1808" s="55"/>
      <c r="E1808" s="55"/>
      <c r="F1808" s="55"/>
      <c r="G1808" s="55"/>
      <c r="H1808" s="55"/>
      <c r="I1808" s="55"/>
      <c r="J1808" s="55"/>
      <c r="K1808" s="55"/>
      <c r="L1808" s="55"/>
      <c r="M1808" s="55"/>
      <c r="N1808" s="55"/>
      <c r="O1808" s="55"/>
      <c r="P1808" s="55"/>
      <c r="Q1808" s="55"/>
    </row>
    <row r="1809" spans="1:17" ht="21" customHeight="1">
      <c r="A1809" s="55"/>
      <c r="B1809" s="55"/>
      <c r="C1809" s="55"/>
      <c r="D1809" s="55"/>
      <c r="E1809" s="55"/>
      <c r="F1809" s="55"/>
      <c r="G1809" s="55"/>
      <c r="H1809" s="55"/>
      <c r="I1809" s="55"/>
      <c r="J1809" s="55"/>
      <c r="K1809" s="55"/>
      <c r="L1809" s="55"/>
      <c r="M1809" s="55"/>
      <c r="N1809" s="55"/>
      <c r="O1809" s="55"/>
      <c r="P1809" s="55"/>
      <c r="Q1809" s="55"/>
    </row>
    <row r="1810" spans="1:17" ht="21" customHeight="1">
      <c r="A1810" s="55"/>
      <c r="B1810" s="55"/>
      <c r="C1810" s="55"/>
      <c r="D1810" s="55"/>
      <c r="E1810" s="55"/>
      <c r="F1810" s="55"/>
      <c r="G1810" s="55"/>
      <c r="H1810" s="55"/>
      <c r="I1810" s="55"/>
      <c r="J1810" s="55"/>
      <c r="K1810" s="55"/>
      <c r="L1810" s="55"/>
      <c r="M1810" s="55"/>
      <c r="N1810" s="55"/>
      <c r="O1810" s="55"/>
      <c r="P1810" s="55"/>
      <c r="Q1810" s="55"/>
    </row>
    <row r="1811" spans="1:17" ht="21" customHeight="1">
      <c r="A1811" s="55"/>
      <c r="B1811" s="55"/>
      <c r="C1811" s="55"/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  <c r="N1811" s="55"/>
      <c r="O1811" s="55"/>
      <c r="P1811" s="55"/>
      <c r="Q1811" s="55"/>
    </row>
    <row r="1812" spans="1:17" ht="21" customHeight="1">
      <c r="A1812" s="55"/>
      <c r="B1812" s="55"/>
      <c r="C1812" s="55"/>
      <c r="D1812" s="55"/>
      <c r="E1812" s="55"/>
      <c r="F1812" s="55"/>
      <c r="G1812" s="55"/>
      <c r="H1812" s="55"/>
      <c r="I1812" s="55"/>
      <c r="J1812" s="55"/>
      <c r="K1812" s="55"/>
      <c r="L1812" s="55"/>
      <c r="M1812" s="55"/>
      <c r="N1812" s="55"/>
      <c r="O1812" s="55"/>
      <c r="P1812" s="55"/>
      <c r="Q1812" s="55"/>
    </row>
    <row r="1813" spans="1:17" ht="21" customHeight="1">
      <c r="A1813" s="55"/>
      <c r="B1813" s="55"/>
      <c r="C1813" s="55"/>
      <c r="D1813" s="55"/>
      <c r="E1813" s="55"/>
      <c r="F1813" s="55"/>
      <c r="G1813" s="55"/>
      <c r="H1813" s="55"/>
      <c r="I1813" s="55"/>
      <c r="J1813" s="55"/>
      <c r="K1813" s="55"/>
      <c r="L1813" s="55"/>
      <c r="M1813" s="55"/>
      <c r="N1813" s="55"/>
      <c r="O1813" s="55"/>
      <c r="P1813" s="55"/>
      <c r="Q1813" s="55"/>
    </row>
    <row r="1814" spans="1:17" ht="21" customHeight="1">
      <c r="A1814" s="55"/>
      <c r="B1814" s="55"/>
      <c r="C1814" s="55"/>
      <c r="D1814" s="55"/>
      <c r="E1814" s="55"/>
      <c r="F1814" s="55"/>
      <c r="G1814" s="55"/>
      <c r="H1814" s="55"/>
      <c r="I1814" s="55"/>
      <c r="J1814" s="55"/>
      <c r="K1814" s="55"/>
      <c r="L1814" s="55"/>
      <c r="M1814" s="55"/>
      <c r="N1814" s="55"/>
      <c r="O1814" s="55"/>
      <c r="P1814" s="55"/>
      <c r="Q1814" s="55"/>
    </row>
    <row r="1815" spans="1:17" ht="21" customHeight="1">
      <c r="A1815" s="55"/>
      <c r="B1815" s="55"/>
      <c r="C1815" s="55"/>
      <c r="D1815" s="55"/>
      <c r="E1815" s="55"/>
      <c r="F1815" s="55"/>
      <c r="G1815" s="55"/>
      <c r="H1815" s="55"/>
      <c r="I1815" s="55"/>
      <c r="J1815" s="55"/>
      <c r="K1815" s="55"/>
      <c r="L1815" s="55"/>
      <c r="M1815" s="55"/>
      <c r="N1815" s="55"/>
      <c r="O1815" s="55"/>
      <c r="P1815" s="55"/>
      <c r="Q1815" s="55"/>
    </row>
    <row r="1816" spans="1:17" ht="21" customHeight="1">
      <c r="A1816" s="55"/>
      <c r="B1816" s="55"/>
      <c r="C1816" s="55"/>
      <c r="D1816" s="55"/>
      <c r="E1816" s="55"/>
      <c r="F1816" s="55"/>
      <c r="G1816" s="55"/>
      <c r="H1816" s="55"/>
      <c r="I1816" s="55"/>
      <c r="J1816" s="55"/>
      <c r="K1816" s="55"/>
      <c r="L1816" s="55"/>
      <c r="M1816" s="55"/>
      <c r="N1816" s="55"/>
      <c r="O1816" s="55"/>
      <c r="P1816" s="55"/>
      <c r="Q1816" s="55"/>
    </row>
    <row r="1817" spans="1:17" ht="21" customHeight="1">
      <c r="A1817" s="55"/>
      <c r="B1817" s="55"/>
      <c r="C1817" s="55"/>
      <c r="D1817" s="55"/>
      <c r="E1817" s="55"/>
      <c r="F1817" s="55"/>
      <c r="G1817" s="55"/>
      <c r="H1817" s="55"/>
      <c r="I1817" s="55"/>
      <c r="J1817" s="55"/>
      <c r="K1817" s="55"/>
      <c r="L1817" s="55"/>
      <c r="M1817" s="55"/>
      <c r="N1817" s="55"/>
      <c r="O1817" s="55"/>
      <c r="P1817" s="55"/>
      <c r="Q1817" s="55"/>
    </row>
    <row r="1818" spans="1:17" ht="21" customHeight="1">
      <c r="A1818" s="55"/>
      <c r="B1818" s="55"/>
      <c r="C1818" s="55"/>
      <c r="D1818" s="55"/>
      <c r="E1818" s="55"/>
      <c r="F1818" s="55"/>
      <c r="G1818" s="55"/>
      <c r="H1818" s="55"/>
      <c r="I1818" s="55"/>
      <c r="J1818" s="55"/>
      <c r="K1818" s="55"/>
      <c r="L1818" s="55"/>
      <c r="M1818" s="55"/>
      <c r="N1818" s="55"/>
      <c r="O1818" s="55"/>
      <c r="P1818" s="55"/>
      <c r="Q1818" s="55"/>
    </row>
    <row r="1819" spans="1:17" ht="21" customHeight="1">
      <c r="A1819" s="55"/>
      <c r="B1819" s="55"/>
      <c r="C1819" s="55"/>
      <c r="D1819" s="55"/>
      <c r="E1819" s="55"/>
      <c r="F1819" s="55"/>
      <c r="G1819" s="55"/>
      <c r="H1819" s="55"/>
      <c r="I1819" s="55"/>
      <c r="J1819" s="55"/>
      <c r="K1819" s="55"/>
      <c r="L1819" s="55"/>
      <c r="M1819" s="55"/>
      <c r="N1819" s="55"/>
      <c r="O1819" s="55"/>
      <c r="P1819" s="55"/>
      <c r="Q1819" s="55"/>
    </row>
    <row r="1820" spans="1:17" ht="21" customHeight="1">
      <c r="A1820" s="55"/>
      <c r="B1820" s="55"/>
      <c r="C1820" s="55"/>
      <c r="D1820" s="55"/>
      <c r="E1820" s="55"/>
      <c r="F1820" s="55"/>
      <c r="G1820" s="55"/>
      <c r="H1820" s="55"/>
      <c r="I1820" s="55"/>
      <c r="J1820" s="55"/>
      <c r="K1820" s="55"/>
      <c r="L1820" s="55"/>
      <c r="M1820" s="55"/>
      <c r="N1820" s="55"/>
      <c r="O1820" s="55"/>
      <c r="P1820" s="55"/>
      <c r="Q1820" s="55"/>
    </row>
    <row r="1821" spans="1:17" ht="21" customHeight="1">
      <c r="A1821" s="55"/>
      <c r="B1821" s="55"/>
      <c r="C1821" s="55"/>
      <c r="D1821" s="55"/>
      <c r="E1821" s="55"/>
      <c r="F1821" s="55"/>
      <c r="G1821" s="55"/>
      <c r="H1821" s="55"/>
      <c r="I1821" s="55"/>
      <c r="J1821" s="55"/>
      <c r="K1821" s="55"/>
      <c r="L1821" s="55"/>
      <c r="M1821" s="55"/>
      <c r="N1821" s="55"/>
      <c r="O1821" s="55"/>
      <c r="P1821" s="55"/>
      <c r="Q1821" s="55"/>
    </row>
    <row r="1822" spans="1:17" ht="21" customHeight="1">
      <c r="A1822" s="55"/>
      <c r="B1822" s="55"/>
      <c r="C1822" s="55"/>
      <c r="D1822" s="55"/>
      <c r="E1822" s="55"/>
      <c r="F1822" s="55"/>
      <c r="G1822" s="55"/>
      <c r="H1822" s="55"/>
      <c r="I1822" s="55"/>
      <c r="J1822" s="55"/>
      <c r="K1822" s="55"/>
      <c r="L1822" s="55"/>
      <c r="M1822" s="55"/>
      <c r="N1822" s="55"/>
      <c r="O1822" s="55"/>
      <c r="P1822" s="55"/>
      <c r="Q1822" s="55"/>
    </row>
    <row r="1823" spans="1:17" ht="21" customHeight="1">
      <c r="A1823" s="55"/>
      <c r="B1823" s="55"/>
      <c r="C1823" s="55"/>
      <c r="D1823" s="55"/>
      <c r="E1823" s="55"/>
      <c r="F1823" s="55"/>
      <c r="G1823" s="55"/>
      <c r="H1823" s="55"/>
      <c r="I1823" s="55"/>
      <c r="J1823" s="55"/>
      <c r="K1823" s="55"/>
      <c r="L1823" s="55"/>
      <c r="M1823" s="55"/>
      <c r="N1823" s="55"/>
      <c r="O1823" s="55"/>
      <c r="P1823" s="55"/>
      <c r="Q1823" s="55"/>
    </row>
    <row r="1824" spans="1:17" ht="21" customHeight="1">
      <c r="A1824" s="55"/>
      <c r="B1824" s="55"/>
      <c r="C1824" s="55"/>
      <c r="D1824" s="55"/>
      <c r="E1824" s="55"/>
      <c r="F1824" s="55"/>
      <c r="G1824" s="55"/>
      <c r="H1824" s="55"/>
      <c r="I1824" s="55"/>
      <c r="J1824" s="55"/>
      <c r="K1824" s="55"/>
      <c r="L1824" s="55"/>
      <c r="M1824" s="55"/>
      <c r="N1824" s="55"/>
      <c r="O1824" s="55"/>
      <c r="P1824" s="55"/>
      <c r="Q1824" s="55"/>
    </row>
    <row r="1825" spans="1:17" ht="21" customHeight="1">
      <c r="A1825" s="55"/>
      <c r="B1825" s="55"/>
      <c r="C1825" s="55"/>
      <c r="D1825" s="55"/>
      <c r="E1825" s="55"/>
      <c r="F1825" s="55"/>
      <c r="G1825" s="55"/>
      <c r="H1825" s="55"/>
      <c r="I1825" s="55"/>
      <c r="J1825" s="55"/>
      <c r="K1825" s="55"/>
      <c r="L1825" s="55"/>
      <c r="M1825" s="55"/>
      <c r="N1825" s="55"/>
      <c r="O1825" s="55"/>
      <c r="P1825" s="55"/>
      <c r="Q1825" s="55"/>
    </row>
    <row r="1826" spans="1:17" ht="21" customHeight="1">
      <c r="A1826" s="55"/>
      <c r="B1826" s="55"/>
      <c r="C1826" s="55"/>
      <c r="D1826" s="55"/>
      <c r="E1826" s="55"/>
      <c r="F1826" s="55"/>
      <c r="G1826" s="55"/>
      <c r="H1826" s="55"/>
      <c r="I1826" s="55"/>
      <c r="J1826" s="55"/>
      <c r="K1826" s="55"/>
      <c r="L1826" s="55"/>
      <c r="M1826" s="55"/>
      <c r="N1826" s="55"/>
      <c r="O1826" s="55"/>
      <c r="P1826" s="55"/>
      <c r="Q1826" s="55"/>
    </row>
    <row r="1827" spans="1:17" ht="21" customHeight="1">
      <c r="A1827" s="55"/>
      <c r="B1827" s="55"/>
      <c r="C1827" s="55"/>
      <c r="D1827" s="55"/>
      <c r="E1827" s="55"/>
      <c r="F1827" s="55"/>
      <c r="G1827" s="55"/>
      <c r="H1827" s="55"/>
      <c r="I1827" s="55"/>
      <c r="J1827" s="55"/>
      <c r="K1827" s="55"/>
      <c r="L1827" s="55"/>
      <c r="M1827" s="55"/>
      <c r="N1827" s="55"/>
      <c r="O1827" s="55"/>
      <c r="P1827" s="55"/>
      <c r="Q1827" s="55"/>
    </row>
    <row r="1828" spans="1:17" ht="21" customHeight="1">
      <c r="A1828" s="55"/>
      <c r="B1828" s="55"/>
      <c r="C1828" s="55"/>
      <c r="D1828" s="55"/>
      <c r="E1828" s="55"/>
      <c r="F1828" s="55"/>
      <c r="G1828" s="55"/>
      <c r="H1828" s="55"/>
      <c r="I1828" s="55"/>
      <c r="J1828" s="55"/>
      <c r="K1828" s="55"/>
      <c r="L1828" s="55"/>
      <c r="M1828" s="55"/>
      <c r="N1828" s="55"/>
      <c r="O1828" s="55"/>
      <c r="P1828" s="55"/>
      <c r="Q1828" s="55"/>
    </row>
    <row r="1829" spans="1:17" ht="21" customHeight="1">
      <c r="A1829" s="55"/>
      <c r="B1829" s="55"/>
      <c r="C1829" s="55"/>
      <c r="D1829" s="55"/>
      <c r="E1829" s="55"/>
      <c r="F1829" s="55"/>
      <c r="G1829" s="55"/>
      <c r="H1829" s="55"/>
      <c r="I1829" s="55"/>
      <c r="J1829" s="55"/>
      <c r="K1829" s="55"/>
      <c r="L1829" s="55"/>
      <c r="M1829" s="55"/>
      <c r="N1829" s="55"/>
      <c r="O1829" s="55"/>
      <c r="P1829" s="55"/>
      <c r="Q1829" s="55"/>
    </row>
    <row r="1830" spans="1:17" ht="21" customHeight="1">
      <c r="A1830" s="55"/>
      <c r="B1830" s="55"/>
      <c r="C1830" s="55"/>
      <c r="D1830" s="55"/>
      <c r="E1830" s="55"/>
      <c r="F1830" s="55"/>
      <c r="G1830" s="55"/>
      <c r="H1830" s="55"/>
      <c r="I1830" s="55"/>
      <c r="J1830" s="55"/>
      <c r="K1830" s="55"/>
      <c r="L1830" s="55"/>
      <c r="M1830" s="55"/>
      <c r="N1830" s="55"/>
      <c r="O1830" s="55"/>
      <c r="P1830" s="55"/>
      <c r="Q1830" s="55"/>
    </row>
    <row r="1831" spans="1:17" ht="21" customHeight="1">
      <c r="A1831" s="55"/>
      <c r="B1831" s="55"/>
      <c r="C1831" s="55"/>
      <c r="D1831" s="55"/>
      <c r="E1831" s="55"/>
      <c r="F1831" s="55"/>
      <c r="G1831" s="55"/>
      <c r="H1831" s="55"/>
      <c r="I1831" s="55"/>
      <c r="J1831" s="55"/>
      <c r="K1831" s="55"/>
      <c r="L1831" s="55"/>
      <c r="M1831" s="55"/>
      <c r="N1831" s="55"/>
      <c r="O1831" s="55"/>
      <c r="P1831" s="55"/>
      <c r="Q1831" s="55"/>
    </row>
    <row r="1832" spans="1:17" ht="21" customHeight="1">
      <c r="A1832" s="55"/>
      <c r="B1832" s="55"/>
      <c r="C1832" s="55"/>
      <c r="D1832" s="55"/>
      <c r="E1832" s="55"/>
      <c r="F1832" s="55"/>
      <c r="G1832" s="55"/>
      <c r="H1832" s="55"/>
      <c r="I1832" s="55"/>
      <c r="J1832" s="55"/>
      <c r="K1832" s="55"/>
      <c r="L1832" s="55"/>
      <c r="M1832" s="55"/>
      <c r="N1832" s="55"/>
      <c r="O1832" s="55"/>
      <c r="P1832" s="55"/>
      <c r="Q1832" s="55"/>
    </row>
    <row r="1833" spans="1:17" ht="21" customHeight="1">
      <c r="A1833" s="55"/>
      <c r="B1833" s="55"/>
      <c r="C1833" s="55"/>
      <c r="D1833" s="55"/>
      <c r="E1833" s="55"/>
      <c r="F1833" s="55"/>
      <c r="G1833" s="55"/>
      <c r="H1833" s="55"/>
      <c r="I1833" s="55"/>
      <c r="J1833" s="55"/>
      <c r="K1833" s="55"/>
      <c r="L1833" s="55"/>
      <c r="M1833" s="55"/>
      <c r="N1833" s="55"/>
      <c r="O1833" s="55"/>
      <c r="P1833" s="55"/>
      <c r="Q1833" s="55"/>
    </row>
    <row r="1834" spans="1:17" ht="21" customHeight="1">
      <c r="A1834" s="55"/>
      <c r="B1834" s="55"/>
      <c r="C1834" s="55"/>
      <c r="D1834" s="55"/>
      <c r="E1834" s="55"/>
      <c r="F1834" s="55"/>
      <c r="G1834" s="55"/>
      <c r="H1834" s="55"/>
      <c r="I1834" s="55"/>
      <c r="J1834" s="55"/>
      <c r="K1834" s="55"/>
      <c r="L1834" s="55"/>
      <c r="M1834" s="55"/>
      <c r="N1834" s="55"/>
      <c r="O1834" s="55"/>
      <c r="P1834" s="55"/>
      <c r="Q1834" s="55"/>
    </row>
    <row r="1835" spans="1:17" ht="21" customHeight="1">
      <c r="A1835" s="55"/>
      <c r="B1835" s="55"/>
      <c r="C1835" s="55"/>
      <c r="D1835" s="55"/>
      <c r="E1835" s="55"/>
      <c r="F1835" s="55"/>
      <c r="G1835" s="55"/>
      <c r="H1835" s="55"/>
      <c r="I1835" s="55"/>
      <c r="J1835" s="55"/>
      <c r="K1835" s="55"/>
      <c r="L1835" s="55"/>
      <c r="M1835" s="55"/>
      <c r="N1835" s="55"/>
      <c r="O1835" s="55"/>
      <c r="P1835" s="55"/>
      <c r="Q1835" s="55"/>
    </row>
    <row r="1836" spans="1:17" ht="21" customHeight="1">
      <c r="A1836" s="55"/>
      <c r="B1836" s="55"/>
      <c r="C1836" s="55"/>
      <c r="D1836" s="55"/>
      <c r="E1836" s="55"/>
      <c r="F1836" s="55"/>
      <c r="G1836" s="55"/>
      <c r="H1836" s="55"/>
      <c r="I1836" s="55"/>
      <c r="J1836" s="55"/>
      <c r="K1836" s="55"/>
      <c r="L1836" s="55"/>
      <c r="M1836" s="55"/>
      <c r="N1836" s="55"/>
      <c r="O1836" s="55"/>
      <c r="P1836" s="55"/>
      <c r="Q1836" s="55"/>
    </row>
    <row r="1837" spans="1:17" ht="21" customHeight="1">
      <c r="A1837" s="55"/>
      <c r="B1837" s="55"/>
      <c r="C1837" s="55"/>
      <c r="D1837" s="55"/>
      <c r="E1837" s="55"/>
      <c r="F1837" s="55"/>
      <c r="G1837" s="55"/>
      <c r="H1837" s="55"/>
      <c r="I1837" s="55"/>
      <c r="J1837" s="55"/>
      <c r="K1837" s="55"/>
      <c r="L1837" s="55"/>
      <c r="M1837" s="55"/>
      <c r="N1837" s="55"/>
      <c r="O1837" s="55"/>
      <c r="P1837" s="55"/>
      <c r="Q1837" s="55"/>
    </row>
    <row r="1838" spans="1:17" ht="21" customHeight="1">
      <c r="A1838" s="55"/>
      <c r="B1838" s="55"/>
      <c r="C1838" s="55"/>
      <c r="D1838" s="55"/>
      <c r="E1838" s="55"/>
      <c r="F1838" s="55"/>
      <c r="G1838" s="55"/>
      <c r="H1838" s="55"/>
      <c r="I1838" s="55"/>
      <c r="J1838" s="55"/>
      <c r="K1838" s="55"/>
      <c r="L1838" s="55"/>
      <c r="M1838" s="55"/>
      <c r="N1838" s="55"/>
      <c r="O1838" s="55"/>
      <c r="P1838" s="55"/>
      <c r="Q1838" s="55"/>
    </row>
    <row r="1839" spans="1:17" ht="21" customHeight="1">
      <c r="A1839" s="55"/>
      <c r="B1839" s="55"/>
      <c r="C1839" s="55"/>
      <c r="D1839" s="55"/>
      <c r="E1839" s="55"/>
      <c r="F1839" s="55"/>
      <c r="G1839" s="55"/>
      <c r="H1839" s="55"/>
      <c r="I1839" s="55"/>
      <c r="J1839" s="55"/>
      <c r="K1839" s="55"/>
      <c r="L1839" s="55"/>
      <c r="M1839" s="55"/>
      <c r="N1839" s="55"/>
      <c r="O1839" s="55"/>
      <c r="P1839" s="55"/>
      <c r="Q1839" s="55"/>
    </row>
    <row r="1840" spans="1:17" ht="21" customHeight="1">
      <c r="A1840" s="55"/>
      <c r="B1840" s="55"/>
      <c r="C1840" s="55"/>
      <c r="D1840" s="55"/>
      <c r="E1840" s="55"/>
      <c r="F1840" s="55"/>
      <c r="G1840" s="55"/>
      <c r="H1840" s="55"/>
      <c r="I1840" s="55"/>
      <c r="J1840" s="55"/>
      <c r="K1840" s="55"/>
      <c r="L1840" s="55"/>
      <c r="M1840" s="55"/>
      <c r="N1840" s="55"/>
      <c r="O1840" s="55"/>
      <c r="P1840" s="55"/>
      <c r="Q1840" s="55"/>
    </row>
    <row r="1841" spans="1:17" ht="21" customHeight="1">
      <c r="A1841" s="55"/>
      <c r="B1841" s="55"/>
      <c r="C1841" s="55"/>
      <c r="D1841" s="55"/>
      <c r="E1841" s="55"/>
      <c r="F1841" s="55"/>
      <c r="G1841" s="55"/>
      <c r="H1841" s="55"/>
      <c r="I1841" s="55"/>
      <c r="J1841" s="55"/>
      <c r="K1841" s="55"/>
      <c r="L1841" s="55"/>
      <c r="M1841" s="55"/>
      <c r="N1841" s="55"/>
      <c r="O1841" s="55"/>
      <c r="P1841" s="55"/>
      <c r="Q1841" s="55"/>
    </row>
    <row r="1842" spans="1:17" ht="21" customHeight="1">
      <c r="A1842" s="55"/>
      <c r="B1842" s="55"/>
      <c r="C1842" s="55"/>
      <c r="D1842" s="55"/>
      <c r="E1842" s="55"/>
      <c r="F1842" s="55"/>
      <c r="G1842" s="55"/>
      <c r="H1842" s="55"/>
      <c r="I1842" s="55"/>
      <c r="J1842" s="55"/>
      <c r="K1842" s="55"/>
      <c r="L1842" s="55"/>
      <c r="M1842" s="55"/>
      <c r="N1842" s="55"/>
      <c r="O1842" s="55"/>
      <c r="P1842" s="55"/>
      <c r="Q1842" s="55"/>
    </row>
    <row r="1843" spans="1:17" ht="21" customHeight="1">
      <c r="A1843" s="55"/>
      <c r="B1843" s="55"/>
      <c r="C1843" s="55"/>
      <c r="D1843" s="55"/>
      <c r="E1843" s="55"/>
      <c r="F1843" s="55"/>
      <c r="G1843" s="55"/>
      <c r="H1843" s="55"/>
      <c r="I1843" s="55"/>
      <c r="J1843" s="55"/>
      <c r="K1843" s="55"/>
      <c r="L1843" s="55"/>
      <c r="M1843" s="55"/>
      <c r="N1843" s="55"/>
      <c r="O1843" s="55"/>
      <c r="P1843" s="55"/>
      <c r="Q1843" s="55"/>
    </row>
    <row r="1844" spans="1:17" ht="21" customHeight="1">
      <c r="A1844" s="55"/>
      <c r="B1844" s="55"/>
      <c r="C1844" s="55"/>
      <c r="D1844" s="55"/>
      <c r="E1844" s="55"/>
      <c r="F1844" s="55"/>
      <c r="G1844" s="55"/>
      <c r="H1844" s="55"/>
      <c r="I1844" s="55"/>
      <c r="J1844" s="55"/>
      <c r="K1844" s="55"/>
      <c r="L1844" s="55"/>
      <c r="M1844" s="55"/>
      <c r="N1844" s="55"/>
      <c r="O1844" s="55"/>
      <c r="P1844" s="55"/>
      <c r="Q1844" s="55"/>
    </row>
    <row r="1845" spans="1:17" ht="21" customHeight="1">
      <c r="A1845" s="55"/>
      <c r="B1845" s="55"/>
      <c r="C1845" s="55"/>
      <c r="D1845" s="55"/>
      <c r="E1845" s="55"/>
      <c r="F1845" s="55"/>
      <c r="G1845" s="55"/>
      <c r="H1845" s="55"/>
      <c r="I1845" s="55"/>
      <c r="J1845" s="55"/>
      <c r="K1845" s="55"/>
      <c r="L1845" s="55"/>
      <c r="M1845" s="55"/>
      <c r="N1845" s="55"/>
      <c r="O1845" s="55"/>
      <c r="P1845" s="55"/>
      <c r="Q1845" s="55"/>
    </row>
    <row r="1846" spans="1:17" ht="21" customHeight="1">
      <c r="A1846" s="55"/>
      <c r="B1846" s="55"/>
      <c r="C1846" s="55"/>
      <c r="D1846" s="55"/>
      <c r="E1846" s="55"/>
      <c r="F1846" s="55"/>
      <c r="G1846" s="55"/>
      <c r="H1846" s="55"/>
      <c r="I1846" s="55"/>
      <c r="J1846" s="55"/>
      <c r="K1846" s="55"/>
      <c r="L1846" s="55"/>
      <c r="M1846" s="55"/>
      <c r="N1846" s="55"/>
      <c r="O1846" s="55"/>
      <c r="P1846" s="55"/>
      <c r="Q1846" s="55"/>
    </row>
    <row r="1847" spans="1:17" ht="21" customHeight="1">
      <c r="A1847" s="55"/>
      <c r="B1847" s="55"/>
      <c r="C1847" s="55"/>
      <c r="D1847" s="55"/>
      <c r="E1847" s="55"/>
      <c r="F1847" s="55"/>
      <c r="G1847" s="55"/>
      <c r="H1847" s="55"/>
      <c r="I1847" s="55"/>
      <c r="J1847" s="55"/>
      <c r="K1847" s="55"/>
      <c r="L1847" s="55"/>
      <c r="M1847" s="55"/>
      <c r="N1847" s="55"/>
      <c r="O1847" s="55"/>
      <c r="P1847" s="55"/>
      <c r="Q1847" s="55"/>
    </row>
    <row r="1848" spans="1:17" ht="21" customHeight="1">
      <c r="A1848" s="55"/>
      <c r="B1848" s="55"/>
      <c r="C1848" s="55"/>
      <c r="D1848" s="55"/>
      <c r="E1848" s="55"/>
      <c r="F1848" s="55"/>
      <c r="G1848" s="55"/>
      <c r="H1848" s="55"/>
      <c r="I1848" s="55"/>
      <c r="J1848" s="55"/>
      <c r="K1848" s="55"/>
      <c r="L1848" s="55"/>
      <c r="M1848" s="55"/>
      <c r="N1848" s="55"/>
      <c r="O1848" s="55"/>
      <c r="P1848" s="55"/>
      <c r="Q1848" s="55"/>
    </row>
    <row r="1849" spans="1:17" ht="21" customHeight="1">
      <c r="A1849" s="55"/>
      <c r="B1849" s="55"/>
      <c r="C1849" s="55"/>
      <c r="D1849" s="55"/>
      <c r="E1849" s="55"/>
      <c r="F1849" s="55"/>
      <c r="G1849" s="55"/>
      <c r="H1849" s="55"/>
      <c r="I1849" s="55"/>
      <c r="J1849" s="55"/>
      <c r="K1849" s="55"/>
      <c r="L1849" s="55"/>
      <c r="M1849" s="55"/>
      <c r="N1849" s="55"/>
      <c r="O1849" s="55"/>
      <c r="P1849" s="55"/>
      <c r="Q1849" s="55"/>
    </row>
    <row r="1850" spans="1:17" ht="21" customHeight="1">
      <c r="A1850" s="55"/>
      <c r="B1850" s="55"/>
      <c r="C1850" s="55"/>
      <c r="D1850" s="55"/>
      <c r="E1850" s="55"/>
      <c r="F1850" s="55"/>
      <c r="G1850" s="55"/>
      <c r="H1850" s="55"/>
      <c r="I1850" s="55"/>
      <c r="J1850" s="55"/>
      <c r="K1850" s="55"/>
      <c r="L1850" s="55"/>
      <c r="M1850" s="55"/>
      <c r="N1850" s="55"/>
      <c r="O1850" s="55"/>
      <c r="P1850" s="55"/>
      <c r="Q1850" s="55"/>
    </row>
    <row r="1851" spans="1:17" ht="21" customHeight="1">
      <c r="A1851" s="55"/>
      <c r="B1851" s="55"/>
      <c r="C1851" s="55"/>
      <c r="D1851" s="55"/>
      <c r="E1851" s="55"/>
      <c r="F1851" s="55"/>
      <c r="G1851" s="55"/>
      <c r="H1851" s="55"/>
      <c r="I1851" s="55"/>
      <c r="J1851" s="55"/>
      <c r="K1851" s="55"/>
      <c r="L1851" s="55"/>
      <c r="M1851" s="55"/>
      <c r="N1851" s="55"/>
      <c r="O1851" s="55"/>
      <c r="P1851" s="55"/>
      <c r="Q1851" s="55"/>
    </row>
    <row r="1852" spans="1:17" ht="21" customHeight="1">
      <c r="A1852" s="55"/>
      <c r="B1852" s="55"/>
      <c r="C1852" s="55"/>
      <c r="D1852" s="55"/>
      <c r="E1852" s="55"/>
      <c r="F1852" s="55"/>
      <c r="G1852" s="55"/>
      <c r="H1852" s="55"/>
      <c r="I1852" s="55"/>
      <c r="J1852" s="55"/>
      <c r="K1852" s="55"/>
      <c r="L1852" s="55"/>
      <c r="M1852" s="55"/>
      <c r="N1852" s="55"/>
      <c r="O1852" s="55"/>
      <c r="P1852" s="55"/>
      <c r="Q1852" s="55"/>
    </row>
    <row r="1853" spans="1:17" ht="21" customHeight="1">
      <c r="A1853" s="55"/>
      <c r="B1853" s="55"/>
      <c r="C1853" s="55"/>
      <c r="D1853" s="55"/>
      <c r="E1853" s="55"/>
      <c r="F1853" s="55"/>
      <c r="G1853" s="55"/>
      <c r="H1853" s="55"/>
      <c r="I1853" s="55"/>
      <c r="J1853" s="55"/>
      <c r="K1853" s="55"/>
      <c r="L1853" s="55"/>
      <c r="M1853" s="55"/>
      <c r="N1853" s="55"/>
      <c r="O1853" s="55"/>
      <c r="P1853" s="55"/>
      <c r="Q1853" s="55"/>
    </row>
    <row r="1854" spans="1:17" ht="21" customHeight="1">
      <c r="A1854" s="55"/>
      <c r="B1854" s="55"/>
      <c r="C1854" s="55"/>
      <c r="D1854" s="55"/>
      <c r="E1854" s="55"/>
      <c r="F1854" s="55"/>
      <c r="G1854" s="55"/>
      <c r="H1854" s="55"/>
      <c r="I1854" s="55"/>
      <c r="J1854" s="55"/>
      <c r="K1854" s="55"/>
      <c r="L1854" s="55"/>
      <c r="M1854" s="55"/>
      <c r="N1854" s="55"/>
      <c r="O1854" s="55"/>
      <c r="P1854" s="55"/>
      <c r="Q1854" s="55"/>
    </row>
    <row r="1855" spans="1:17" ht="21" customHeight="1">
      <c r="A1855" s="55"/>
      <c r="B1855" s="55"/>
      <c r="C1855" s="55"/>
      <c r="D1855" s="55"/>
      <c r="E1855" s="55"/>
      <c r="F1855" s="55"/>
      <c r="G1855" s="55"/>
      <c r="H1855" s="55"/>
      <c r="I1855" s="55"/>
      <c r="J1855" s="55"/>
      <c r="K1855" s="55"/>
      <c r="L1855" s="55"/>
      <c r="M1855" s="55"/>
      <c r="N1855" s="55"/>
      <c r="O1855" s="55"/>
      <c r="P1855" s="55"/>
      <c r="Q1855" s="55"/>
    </row>
    <row r="1856" spans="1:17" ht="21" customHeight="1">
      <c r="A1856" s="55"/>
      <c r="B1856" s="55"/>
      <c r="C1856" s="55"/>
      <c r="D1856" s="55"/>
      <c r="E1856" s="55"/>
      <c r="F1856" s="55"/>
      <c r="G1856" s="55"/>
      <c r="H1856" s="55"/>
      <c r="I1856" s="55"/>
      <c r="J1856" s="55"/>
      <c r="K1856" s="55"/>
      <c r="L1856" s="55"/>
      <c r="M1856" s="55"/>
      <c r="N1856" s="55"/>
      <c r="O1856" s="55"/>
      <c r="P1856" s="55"/>
      <c r="Q1856" s="55"/>
    </row>
    <row r="1857" spans="1:17" ht="21" customHeight="1">
      <c r="A1857" s="55"/>
      <c r="B1857" s="55"/>
      <c r="C1857" s="55"/>
      <c r="D1857" s="55"/>
      <c r="E1857" s="55"/>
      <c r="F1857" s="55"/>
      <c r="G1857" s="55"/>
      <c r="H1857" s="55"/>
      <c r="I1857" s="55"/>
      <c r="J1857" s="55"/>
      <c r="K1857" s="55"/>
      <c r="L1857" s="55"/>
      <c r="M1857" s="55"/>
      <c r="N1857" s="55"/>
      <c r="O1857" s="55"/>
      <c r="P1857" s="55"/>
      <c r="Q1857" s="55"/>
    </row>
    <row r="1858" spans="1:17" ht="21" customHeight="1">
      <c r="A1858" s="55"/>
      <c r="B1858" s="55"/>
      <c r="C1858" s="55"/>
      <c r="D1858" s="55"/>
      <c r="E1858" s="55"/>
      <c r="F1858" s="55"/>
      <c r="G1858" s="55"/>
      <c r="H1858" s="55"/>
      <c r="I1858" s="55"/>
      <c r="J1858" s="55"/>
      <c r="K1858" s="55"/>
      <c r="L1858" s="55"/>
      <c r="M1858" s="55"/>
      <c r="N1858" s="55"/>
      <c r="O1858" s="55"/>
      <c r="P1858" s="55"/>
      <c r="Q1858" s="55"/>
    </row>
    <row r="1859" spans="1:17" ht="21" customHeight="1">
      <c r="A1859" s="55"/>
      <c r="B1859" s="55"/>
      <c r="C1859" s="55"/>
      <c r="D1859" s="55"/>
      <c r="E1859" s="55"/>
      <c r="F1859" s="55"/>
      <c r="G1859" s="55"/>
      <c r="H1859" s="55"/>
      <c r="I1859" s="55"/>
      <c r="J1859" s="55"/>
      <c r="K1859" s="55"/>
      <c r="L1859" s="55"/>
      <c r="M1859" s="55"/>
      <c r="N1859" s="55"/>
      <c r="O1859" s="55"/>
      <c r="P1859" s="55"/>
      <c r="Q1859" s="55"/>
    </row>
    <row r="1860" spans="1:17" ht="21" customHeight="1">
      <c r="A1860" s="55"/>
      <c r="B1860" s="55"/>
      <c r="C1860" s="55"/>
      <c r="D1860" s="55"/>
      <c r="E1860" s="55"/>
      <c r="F1860" s="55"/>
      <c r="G1860" s="55"/>
      <c r="H1860" s="55"/>
      <c r="I1860" s="55"/>
      <c r="J1860" s="55"/>
      <c r="K1860" s="55"/>
      <c r="L1860" s="55"/>
      <c r="M1860" s="55"/>
      <c r="N1860" s="55"/>
      <c r="O1860" s="55"/>
      <c r="P1860" s="55"/>
      <c r="Q1860" s="55"/>
    </row>
    <row r="1861" spans="1:17" ht="21" customHeight="1">
      <c r="A1861" s="55"/>
      <c r="B1861" s="55"/>
      <c r="C1861" s="55"/>
      <c r="D1861" s="55"/>
      <c r="E1861" s="55"/>
      <c r="F1861" s="55"/>
      <c r="G1861" s="55"/>
      <c r="H1861" s="55"/>
      <c r="I1861" s="55"/>
      <c r="J1861" s="55"/>
      <c r="K1861" s="55"/>
      <c r="L1861" s="55"/>
      <c r="M1861" s="55"/>
      <c r="N1861" s="55"/>
      <c r="O1861" s="55"/>
      <c r="P1861" s="55"/>
      <c r="Q1861" s="55"/>
    </row>
    <row r="1862" spans="1:17" ht="21" customHeight="1">
      <c r="A1862" s="55"/>
      <c r="B1862" s="55"/>
      <c r="C1862" s="55"/>
      <c r="D1862" s="55"/>
      <c r="E1862" s="55"/>
      <c r="F1862" s="55"/>
      <c r="G1862" s="55"/>
      <c r="H1862" s="55"/>
      <c r="I1862" s="55"/>
      <c r="J1862" s="55"/>
      <c r="K1862" s="55"/>
      <c r="L1862" s="55"/>
      <c r="M1862" s="55"/>
      <c r="N1862" s="55"/>
      <c r="O1862" s="55"/>
      <c r="P1862" s="55"/>
      <c r="Q1862" s="55"/>
    </row>
    <row r="1863" spans="1:17" ht="21" customHeight="1">
      <c r="A1863" s="55"/>
      <c r="B1863" s="55"/>
      <c r="C1863" s="55"/>
      <c r="D1863" s="55"/>
      <c r="E1863" s="55"/>
      <c r="F1863" s="55"/>
      <c r="G1863" s="55"/>
      <c r="H1863" s="55"/>
      <c r="I1863" s="55"/>
      <c r="J1863" s="55"/>
      <c r="K1863" s="55"/>
      <c r="L1863" s="55"/>
      <c r="M1863" s="55"/>
      <c r="N1863" s="55"/>
      <c r="O1863" s="55"/>
      <c r="P1863" s="55"/>
      <c r="Q1863" s="55"/>
    </row>
    <row r="1864" spans="1:17" ht="21" customHeight="1">
      <c r="A1864" s="55"/>
      <c r="B1864" s="55"/>
      <c r="C1864" s="55"/>
      <c r="D1864" s="55"/>
      <c r="E1864" s="55"/>
      <c r="F1864" s="55"/>
      <c r="G1864" s="55"/>
      <c r="H1864" s="55"/>
      <c r="I1864" s="55"/>
      <c r="J1864" s="55"/>
      <c r="K1864" s="55"/>
      <c r="L1864" s="55"/>
      <c r="M1864" s="55"/>
      <c r="N1864" s="55"/>
      <c r="O1864" s="55"/>
      <c r="P1864" s="55"/>
      <c r="Q1864" s="55"/>
    </row>
    <row r="1865" spans="1:17" ht="21" customHeight="1">
      <c r="A1865" s="55"/>
      <c r="B1865" s="55"/>
      <c r="C1865" s="55"/>
      <c r="D1865" s="55"/>
      <c r="E1865" s="55"/>
      <c r="F1865" s="55"/>
      <c r="G1865" s="55"/>
      <c r="H1865" s="55"/>
      <c r="I1865" s="55"/>
      <c r="J1865" s="55"/>
      <c r="K1865" s="55"/>
      <c r="L1865" s="55"/>
      <c r="M1865" s="55"/>
      <c r="N1865" s="55"/>
      <c r="O1865" s="55"/>
      <c r="P1865" s="55"/>
      <c r="Q1865" s="55"/>
    </row>
    <row r="1866" spans="1:17" ht="21" customHeight="1">
      <c r="A1866" s="55"/>
      <c r="B1866" s="55"/>
      <c r="C1866" s="55"/>
      <c r="D1866" s="55"/>
      <c r="E1866" s="55"/>
      <c r="F1866" s="55"/>
      <c r="G1866" s="55"/>
      <c r="H1866" s="55"/>
      <c r="I1866" s="55"/>
      <c r="J1866" s="55"/>
      <c r="K1866" s="55"/>
      <c r="L1866" s="55"/>
      <c r="M1866" s="55"/>
      <c r="N1866" s="55"/>
      <c r="O1866" s="55"/>
      <c r="P1866" s="55"/>
      <c r="Q1866" s="55"/>
    </row>
    <row r="1867" spans="1:17" ht="21" customHeight="1">
      <c r="A1867" s="55"/>
      <c r="B1867" s="55"/>
      <c r="C1867" s="55"/>
      <c r="D1867" s="55"/>
      <c r="E1867" s="55"/>
      <c r="F1867" s="55"/>
      <c r="G1867" s="55"/>
      <c r="H1867" s="55"/>
      <c r="I1867" s="55"/>
      <c r="J1867" s="55"/>
      <c r="K1867" s="55"/>
      <c r="L1867" s="55"/>
      <c r="M1867" s="55"/>
      <c r="N1867" s="55"/>
      <c r="O1867" s="55"/>
      <c r="P1867" s="55"/>
      <c r="Q1867" s="55"/>
    </row>
    <row r="1868" spans="1:17" ht="21" customHeight="1">
      <c r="A1868" s="55"/>
      <c r="B1868" s="55"/>
      <c r="C1868" s="55"/>
      <c r="D1868" s="55"/>
      <c r="E1868" s="55"/>
      <c r="F1868" s="55"/>
      <c r="G1868" s="55"/>
      <c r="H1868" s="55"/>
      <c r="I1868" s="55"/>
      <c r="J1868" s="55"/>
      <c r="K1868" s="55"/>
      <c r="L1868" s="55"/>
      <c r="M1868" s="55"/>
      <c r="N1868" s="55"/>
      <c r="O1868" s="55"/>
      <c r="P1868" s="55"/>
      <c r="Q1868" s="55"/>
    </row>
    <row r="1869" spans="1:17" ht="21" customHeight="1">
      <c r="A1869" s="55"/>
      <c r="B1869" s="55"/>
      <c r="C1869" s="55"/>
      <c r="D1869" s="55"/>
      <c r="E1869" s="55"/>
      <c r="F1869" s="55"/>
      <c r="G1869" s="55"/>
      <c r="H1869" s="55"/>
      <c r="I1869" s="55"/>
      <c r="J1869" s="55"/>
      <c r="K1869" s="55"/>
      <c r="L1869" s="55"/>
      <c r="M1869" s="55"/>
      <c r="N1869" s="55"/>
      <c r="O1869" s="55"/>
      <c r="P1869" s="55"/>
      <c r="Q1869" s="55"/>
    </row>
    <row r="1870" spans="1:17" ht="21" customHeight="1">
      <c r="A1870" s="55"/>
      <c r="B1870" s="55"/>
      <c r="C1870" s="55"/>
      <c r="D1870" s="55"/>
      <c r="E1870" s="55"/>
      <c r="F1870" s="55"/>
      <c r="G1870" s="55"/>
      <c r="H1870" s="55"/>
      <c r="I1870" s="55"/>
      <c r="J1870" s="55"/>
      <c r="K1870" s="55"/>
      <c r="L1870" s="55"/>
      <c r="M1870" s="55"/>
      <c r="N1870" s="55"/>
      <c r="O1870" s="55"/>
      <c r="P1870" s="55"/>
      <c r="Q1870" s="55"/>
    </row>
    <row r="1871" spans="1:17" ht="21" customHeight="1">
      <c r="A1871" s="55"/>
      <c r="B1871" s="55"/>
      <c r="C1871" s="55"/>
      <c r="D1871" s="55"/>
      <c r="E1871" s="55"/>
      <c r="F1871" s="55"/>
      <c r="G1871" s="55"/>
      <c r="H1871" s="55"/>
      <c r="I1871" s="55"/>
      <c r="J1871" s="55"/>
      <c r="K1871" s="55"/>
      <c r="L1871" s="55"/>
      <c r="M1871" s="55"/>
      <c r="N1871" s="55"/>
      <c r="O1871" s="55"/>
      <c r="P1871" s="55"/>
      <c r="Q1871" s="55"/>
    </row>
    <row r="1872" spans="1:17" ht="21" customHeight="1">
      <c r="A1872" s="55"/>
      <c r="B1872" s="55"/>
      <c r="C1872" s="55"/>
      <c r="D1872" s="55"/>
      <c r="E1872" s="55"/>
      <c r="F1872" s="55"/>
      <c r="G1872" s="55"/>
      <c r="H1872" s="55"/>
      <c r="I1872" s="55"/>
      <c r="J1872" s="55"/>
      <c r="K1872" s="55"/>
      <c r="L1872" s="55"/>
      <c r="M1872" s="55"/>
      <c r="N1872" s="55"/>
      <c r="O1872" s="55"/>
      <c r="P1872" s="55"/>
      <c r="Q1872" s="55"/>
    </row>
    <row r="1873" spans="1:17" ht="21" customHeight="1">
      <c r="A1873" s="55"/>
      <c r="B1873" s="55"/>
      <c r="C1873" s="55"/>
      <c r="D1873" s="55"/>
      <c r="E1873" s="55"/>
      <c r="F1873" s="55"/>
      <c r="G1873" s="55"/>
      <c r="H1873" s="55"/>
      <c r="I1873" s="55"/>
      <c r="J1873" s="55"/>
      <c r="K1873" s="55"/>
      <c r="L1873" s="55"/>
      <c r="M1873" s="55"/>
      <c r="N1873" s="55"/>
      <c r="O1873" s="55"/>
      <c r="P1873" s="55"/>
      <c r="Q1873" s="55"/>
    </row>
    <row r="1874" spans="1:17" ht="21" customHeight="1">
      <c r="A1874" s="55"/>
      <c r="B1874" s="55"/>
      <c r="C1874" s="55"/>
      <c r="D1874" s="55"/>
      <c r="E1874" s="55"/>
      <c r="F1874" s="55"/>
      <c r="G1874" s="55"/>
      <c r="H1874" s="55"/>
      <c r="I1874" s="55"/>
      <c r="J1874" s="55"/>
      <c r="K1874" s="55"/>
      <c r="L1874" s="55"/>
      <c r="M1874" s="55"/>
      <c r="N1874" s="55"/>
      <c r="O1874" s="55"/>
      <c r="P1874" s="55"/>
      <c r="Q1874" s="55"/>
    </row>
    <row r="1875" spans="1:17" ht="21" customHeight="1">
      <c r="A1875" s="55"/>
      <c r="B1875" s="55"/>
      <c r="C1875" s="55"/>
      <c r="D1875" s="55"/>
      <c r="E1875" s="55"/>
      <c r="F1875" s="55"/>
      <c r="G1875" s="55"/>
      <c r="H1875" s="55"/>
      <c r="I1875" s="55"/>
      <c r="J1875" s="55"/>
      <c r="K1875" s="55"/>
      <c r="L1875" s="55"/>
      <c r="M1875" s="55"/>
      <c r="N1875" s="55"/>
      <c r="O1875" s="55"/>
      <c r="P1875" s="55"/>
      <c r="Q1875" s="55"/>
    </row>
    <row r="1876" spans="1:17" ht="21" customHeight="1">
      <c r="A1876" s="55"/>
      <c r="B1876" s="55"/>
      <c r="C1876" s="55"/>
      <c r="D1876" s="55"/>
      <c r="E1876" s="55"/>
      <c r="F1876" s="55"/>
      <c r="G1876" s="55"/>
      <c r="H1876" s="55"/>
      <c r="I1876" s="55"/>
      <c r="J1876" s="55"/>
      <c r="K1876" s="55"/>
      <c r="L1876" s="55"/>
      <c r="M1876" s="55"/>
      <c r="N1876" s="55"/>
      <c r="O1876" s="55"/>
      <c r="P1876" s="55"/>
      <c r="Q1876" s="55"/>
    </row>
    <row r="1877" spans="1:17" ht="21" customHeight="1">
      <c r="A1877" s="55"/>
      <c r="B1877" s="55"/>
      <c r="C1877" s="55"/>
      <c r="D1877" s="55"/>
      <c r="E1877" s="55"/>
      <c r="F1877" s="55"/>
      <c r="G1877" s="55"/>
      <c r="H1877" s="55"/>
      <c r="I1877" s="55"/>
      <c r="J1877" s="55"/>
      <c r="K1877" s="55"/>
      <c r="L1877" s="55"/>
      <c r="M1877" s="55"/>
      <c r="N1877" s="55"/>
      <c r="O1877" s="55"/>
      <c r="P1877" s="55"/>
      <c r="Q1877" s="55"/>
    </row>
    <row r="1878" spans="1:17" ht="21" customHeight="1">
      <c r="A1878" s="55"/>
      <c r="B1878" s="55"/>
      <c r="C1878" s="55"/>
      <c r="D1878" s="55"/>
      <c r="E1878" s="55"/>
      <c r="F1878" s="55"/>
      <c r="G1878" s="55"/>
      <c r="H1878" s="55"/>
      <c r="I1878" s="55"/>
      <c r="J1878" s="55"/>
      <c r="K1878" s="55"/>
      <c r="L1878" s="55"/>
      <c r="M1878" s="55"/>
      <c r="N1878" s="55"/>
      <c r="O1878" s="55"/>
      <c r="P1878" s="55"/>
      <c r="Q1878" s="55"/>
    </row>
    <row r="1879" spans="1:17" ht="21" customHeight="1">
      <c r="A1879" s="55"/>
      <c r="B1879" s="55"/>
      <c r="C1879" s="55"/>
      <c r="D1879" s="55"/>
      <c r="E1879" s="55"/>
      <c r="F1879" s="55"/>
      <c r="G1879" s="55"/>
      <c r="H1879" s="55"/>
      <c r="I1879" s="55"/>
      <c r="J1879" s="55"/>
      <c r="K1879" s="55"/>
      <c r="L1879" s="55"/>
      <c r="M1879" s="55"/>
      <c r="N1879" s="55"/>
      <c r="O1879" s="55"/>
      <c r="P1879" s="55"/>
      <c r="Q1879" s="55"/>
    </row>
    <row r="1880" spans="1:17" ht="21" customHeight="1">
      <c r="A1880" s="55"/>
      <c r="B1880" s="55"/>
      <c r="C1880" s="55"/>
      <c r="D1880" s="55"/>
      <c r="E1880" s="55"/>
      <c r="F1880" s="55"/>
      <c r="G1880" s="55"/>
      <c r="H1880" s="55"/>
      <c r="I1880" s="55"/>
      <c r="J1880" s="55"/>
      <c r="K1880" s="55"/>
      <c r="L1880" s="55"/>
      <c r="M1880" s="55"/>
      <c r="N1880" s="55"/>
      <c r="O1880" s="55"/>
      <c r="P1880" s="55"/>
      <c r="Q1880" s="55"/>
    </row>
    <row r="1881" spans="1:17" ht="21" customHeight="1">
      <c r="A1881" s="55"/>
      <c r="B1881" s="55"/>
      <c r="C1881" s="55"/>
      <c r="D1881" s="55"/>
      <c r="E1881" s="55"/>
      <c r="F1881" s="55"/>
      <c r="G1881" s="55"/>
      <c r="H1881" s="55"/>
      <c r="I1881" s="55"/>
      <c r="J1881" s="55"/>
      <c r="K1881" s="55"/>
      <c r="L1881" s="55"/>
      <c r="M1881" s="55"/>
      <c r="N1881" s="55"/>
      <c r="O1881" s="55"/>
      <c r="P1881" s="55"/>
      <c r="Q1881" s="55"/>
    </row>
    <row r="1882" spans="1:17" ht="21" customHeight="1">
      <c r="A1882" s="55"/>
      <c r="B1882" s="55"/>
      <c r="C1882" s="55"/>
      <c r="D1882" s="55"/>
      <c r="E1882" s="55"/>
      <c r="F1882" s="55"/>
      <c r="G1882" s="55"/>
      <c r="H1882" s="55"/>
      <c r="I1882" s="55"/>
      <c r="J1882" s="55"/>
      <c r="K1882" s="55"/>
      <c r="L1882" s="55"/>
      <c r="M1882" s="55"/>
      <c r="N1882" s="55"/>
      <c r="O1882" s="55"/>
      <c r="P1882" s="55"/>
      <c r="Q1882" s="55"/>
    </row>
    <row r="1883" spans="1:17" ht="21" customHeight="1">
      <c r="A1883" s="55"/>
      <c r="B1883" s="55"/>
      <c r="C1883" s="55"/>
      <c r="D1883" s="55"/>
      <c r="E1883" s="55"/>
      <c r="F1883" s="55"/>
      <c r="G1883" s="55"/>
      <c r="H1883" s="55"/>
      <c r="I1883" s="55"/>
      <c r="J1883" s="55"/>
      <c r="K1883" s="55"/>
      <c r="L1883" s="55"/>
      <c r="M1883" s="55"/>
      <c r="N1883" s="55"/>
      <c r="O1883" s="55"/>
      <c r="P1883" s="55"/>
      <c r="Q1883" s="55"/>
    </row>
    <row r="1884" spans="1:17" ht="21" customHeight="1">
      <c r="A1884" s="55"/>
      <c r="B1884" s="55"/>
      <c r="C1884" s="55"/>
      <c r="D1884" s="55"/>
      <c r="E1884" s="55"/>
      <c r="F1884" s="55"/>
      <c r="G1884" s="55"/>
      <c r="H1884" s="55"/>
      <c r="I1884" s="55"/>
      <c r="J1884" s="55"/>
      <c r="K1884" s="55"/>
      <c r="L1884" s="55"/>
      <c r="M1884" s="55"/>
      <c r="N1884" s="55"/>
      <c r="O1884" s="55"/>
      <c r="P1884" s="55"/>
      <c r="Q1884" s="55"/>
    </row>
    <row r="1885" spans="1:17" ht="21" customHeight="1">
      <c r="A1885" s="55"/>
      <c r="B1885" s="55"/>
      <c r="C1885" s="55"/>
      <c r="D1885" s="55"/>
      <c r="E1885" s="55"/>
      <c r="F1885" s="55"/>
      <c r="G1885" s="55"/>
      <c r="H1885" s="55"/>
      <c r="I1885" s="55"/>
      <c r="J1885" s="55"/>
      <c r="K1885" s="55"/>
      <c r="L1885" s="55"/>
      <c r="M1885" s="55"/>
      <c r="N1885" s="55"/>
      <c r="O1885" s="55"/>
      <c r="P1885" s="55"/>
      <c r="Q1885" s="55"/>
    </row>
    <row r="1886" spans="1:17" ht="21" customHeight="1">
      <c r="A1886" s="55"/>
      <c r="B1886" s="55"/>
      <c r="C1886" s="55"/>
      <c r="D1886" s="55"/>
      <c r="E1886" s="55"/>
      <c r="F1886" s="55"/>
      <c r="G1886" s="55"/>
      <c r="H1886" s="55"/>
      <c r="I1886" s="55"/>
      <c r="J1886" s="55"/>
      <c r="K1886" s="55"/>
      <c r="L1886" s="55"/>
      <c r="M1886" s="55"/>
      <c r="N1886" s="55"/>
      <c r="O1886" s="55"/>
      <c r="P1886" s="55"/>
      <c r="Q1886" s="55"/>
    </row>
    <row r="1887" spans="1:17" ht="21" customHeight="1">
      <c r="A1887" s="55"/>
      <c r="B1887" s="55"/>
      <c r="C1887" s="55"/>
      <c r="D1887" s="55"/>
      <c r="E1887" s="55"/>
      <c r="F1887" s="55"/>
      <c r="G1887" s="55"/>
      <c r="H1887" s="55"/>
      <c r="I1887" s="55"/>
      <c r="J1887" s="55"/>
      <c r="K1887" s="55"/>
      <c r="L1887" s="55"/>
      <c r="M1887" s="55"/>
      <c r="N1887" s="55"/>
      <c r="O1887" s="55"/>
      <c r="P1887" s="55"/>
      <c r="Q1887" s="55"/>
    </row>
    <row r="1888" spans="1:17" ht="21" customHeight="1">
      <c r="A1888" s="55"/>
      <c r="B1888" s="55"/>
      <c r="C1888" s="55"/>
      <c r="D1888" s="55"/>
      <c r="E1888" s="55"/>
      <c r="F1888" s="55"/>
      <c r="G1888" s="55"/>
      <c r="H1888" s="55"/>
      <c r="I1888" s="55"/>
      <c r="J1888" s="55"/>
      <c r="K1888" s="55"/>
      <c r="L1888" s="55"/>
      <c r="M1888" s="55"/>
      <c r="N1888" s="55"/>
      <c r="O1888" s="55"/>
      <c r="P1888" s="55"/>
      <c r="Q1888" s="55"/>
    </row>
    <row r="1889" spans="1:17" ht="21" customHeight="1">
      <c r="A1889" s="55"/>
      <c r="B1889" s="55"/>
      <c r="C1889" s="55"/>
      <c r="D1889" s="55"/>
      <c r="E1889" s="55"/>
      <c r="F1889" s="55"/>
      <c r="G1889" s="55"/>
      <c r="H1889" s="55"/>
      <c r="I1889" s="55"/>
      <c r="J1889" s="55"/>
      <c r="K1889" s="55"/>
      <c r="L1889" s="55"/>
      <c r="M1889" s="55"/>
      <c r="N1889" s="55"/>
      <c r="O1889" s="55"/>
      <c r="P1889" s="55"/>
      <c r="Q1889" s="55"/>
    </row>
    <row r="1890" spans="1:17" ht="21" customHeight="1">
      <c r="A1890" s="55"/>
      <c r="B1890" s="55"/>
      <c r="C1890" s="55"/>
      <c r="D1890" s="55"/>
      <c r="E1890" s="55"/>
      <c r="F1890" s="55"/>
      <c r="G1890" s="55"/>
      <c r="H1890" s="55"/>
      <c r="I1890" s="55"/>
      <c r="J1890" s="55"/>
      <c r="K1890" s="55"/>
      <c r="L1890" s="55"/>
      <c r="M1890" s="55"/>
      <c r="N1890" s="55"/>
      <c r="O1890" s="55"/>
      <c r="P1890" s="55"/>
      <c r="Q1890" s="55"/>
    </row>
    <row r="1891" spans="1:17" ht="21" customHeight="1">
      <c r="A1891" s="55"/>
      <c r="B1891" s="55"/>
      <c r="C1891" s="55"/>
      <c r="D1891" s="55"/>
      <c r="E1891" s="55"/>
      <c r="F1891" s="55"/>
      <c r="G1891" s="55"/>
      <c r="H1891" s="55"/>
      <c r="I1891" s="55"/>
      <c r="J1891" s="55"/>
      <c r="K1891" s="55"/>
      <c r="L1891" s="55"/>
      <c r="M1891" s="55"/>
      <c r="N1891" s="55"/>
      <c r="O1891" s="55"/>
      <c r="P1891" s="55"/>
      <c r="Q1891" s="55"/>
    </row>
    <row r="1892" spans="1:17" ht="21" customHeight="1">
      <c r="A1892" s="55"/>
      <c r="B1892" s="55"/>
      <c r="C1892" s="55"/>
      <c r="D1892" s="55"/>
      <c r="E1892" s="55"/>
      <c r="F1892" s="55"/>
      <c r="G1892" s="55"/>
      <c r="H1892" s="55"/>
      <c r="I1892" s="55"/>
      <c r="J1892" s="55"/>
      <c r="K1892" s="55"/>
      <c r="L1892" s="55"/>
      <c r="M1892" s="55"/>
      <c r="N1892" s="55"/>
      <c r="O1892" s="55"/>
      <c r="P1892" s="55"/>
      <c r="Q1892" s="55"/>
    </row>
    <row r="1893" spans="1:17" ht="21" customHeight="1">
      <c r="A1893" s="55"/>
      <c r="B1893" s="55"/>
      <c r="C1893" s="55"/>
      <c r="D1893" s="55"/>
      <c r="E1893" s="55"/>
      <c r="F1893" s="55"/>
      <c r="G1893" s="55"/>
      <c r="H1893" s="55"/>
      <c r="I1893" s="55"/>
      <c r="J1893" s="55"/>
      <c r="K1893" s="55"/>
      <c r="L1893" s="55"/>
      <c r="M1893" s="55"/>
      <c r="N1893" s="55"/>
      <c r="O1893" s="55"/>
      <c r="P1893" s="55"/>
      <c r="Q1893" s="55"/>
    </row>
    <row r="1894" spans="1:17" ht="21" customHeight="1">
      <c r="A1894" s="55"/>
      <c r="B1894" s="55"/>
      <c r="C1894" s="55"/>
      <c r="D1894" s="55"/>
      <c r="E1894" s="55"/>
      <c r="F1894" s="55"/>
      <c r="G1894" s="55"/>
      <c r="H1894" s="55"/>
      <c r="I1894" s="55"/>
      <c r="J1894" s="55"/>
      <c r="K1894" s="55"/>
      <c r="L1894" s="55"/>
      <c r="M1894" s="55"/>
      <c r="N1894" s="55"/>
      <c r="O1894" s="55"/>
      <c r="P1894" s="55"/>
      <c r="Q1894" s="55"/>
    </row>
    <row r="1895" spans="1:17" ht="21" customHeight="1">
      <c r="A1895" s="55"/>
      <c r="B1895" s="55"/>
      <c r="C1895" s="55"/>
      <c r="D1895" s="55"/>
      <c r="E1895" s="55"/>
      <c r="F1895" s="55"/>
      <c r="G1895" s="55"/>
      <c r="H1895" s="55"/>
      <c r="I1895" s="55"/>
      <c r="J1895" s="55"/>
      <c r="K1895" s="55"/>
      <c r="L1895" s="55"/>
      <c r="M1895" s="55"/>
      <c r="N1895" s="55"/>
      <c r="O1895" s="55"/>
      <c r="P1895" s="55"/>
      <c r="Q1895" s="55"/>
    </row>
    <row r="1896" spans="1:17" ht="21" customHeight="1">
      <c r="A1896" s="55"/>
      <c r="B1896" s="55"/>
      <c r="C1896" s="55"/>
      <c r="D1896" s="55"/>
      <c r="E1896" s="55"/>
      <c r="F1896" s="55"/>
      <c r="G1896" s="55"/>
      <c r="H1896" s="55"/>
      <c r="I1896" s="55"/>
      <c r="J1896" s="55"/>
      <c r="K1896" s="55"/>
      <c r="L1896" s="55"/>
      <c r="M1896" s="55"/>
      <c r="N1896" s="55"/>
      <c r="O1896" s="55"/>
      <c r="P1896" s="55"/>
      <c r="Q1896" s="55"/>
    </row>
    <row r="1897" spans="1:17" ht="21" customHeight="1">
      <c r="A1897" s="55"/>
      <c r="B1897" s="55"/>
      <c r="C1897" s="55"/>
      <c r="D1897" s="55"/>
      <c r="E1897" s="55"/>
      <c r="F1897" s="55"/>
      <c r="G1897" s="55"/>
      <c r="H1897" s="55"/>
      <c r="I1897" s="55"/>
      <c r="J1897" s="55"/>
      <c r="K1897" s="55"/>
      <c r="L1897" s="55"/>
      <c r="M1897" s="55"/>
      <c r="N1897" s="55"/>
      <c r="O1897" s="55"/>
      <c r="P1897" s="55"/>
      <c r="Q1897" s="55"/>
    </row>
    <row r="1898" spans="1:17" ht="21" customHeight="1">
      <c r="A1898" s="55"/>
      <c r="B1898" s="55"/>
      <c r="C1898" s="55"/>
      <c r="D1898" s="55"/>
      <c r="E1898" s="55"/>
      <c r="F1898" s="55"/>
      <c r="G1898" s="55"/>
      <c r="H1898" s="55"/>
      <c r="I1898" s="55"/>
      <c r="J1898" s="55"/>
      <c r="K1898" s="55"/>
      <c r="L1898" s="55"/>
      <c r="M1898" s="55"/>
      <c r="N1898" s="55"/>
      <c r="O1898" s="55"/>
      <c r="P1898" s="55"/>
      <c r="Q1898" s="55"/>
    </row>
    <row r="1899" spans="1:17" ht="21" customHeight="1">
      <c r="A1899" s="55"/>
      <c r="B1899" s="55"/>
      <c r="C1899" s="55"/>
      <c r="D1899" s="55"/>
      <c r="E1899" s="55"/>
      <c r="F1899" s="55"/>
      <c r="G1899" s="55"/>
      <c r="H1899" s="55"/>
      <c r="I1899" s="55"/>
      <c r="J1899" s="55"/>
      <c r="K1899" s="55"/>
      <c r="L1899" s="55"/>
      <c r="M1899" s="55"/>
      <c r="N1899" s="55"/>
      <c r="O1899" s="55"/>
      <c r="P1899" s="55"/>
      <c r="Q1899" s="55"/>
    </row>
    <row r="1900" spans="1:17" ht="21" customHeight="1">
      <c r="A1900" s="55"/>
      <c r="B1900" s="55"/>
      <c r="C1900" s="55"/>
      <c r="D1900" s="55"/>
      <c r="E1900" s="55"/>
      <c r="F1900" s="55"/>
      <c r="G1900" s="55"/>
      <c r="H1900" s="55"/>
      <c r="I1900" s="55"/>
      <c r="J1900" s="55"/>
      <c r="K1900" s="55"/>
      <c r="L1900" s="55"/>
      <c r="M1900" s="55"/>
      <c r="N1900" s="55"/>
      <c r="O1900" s="55"/>
      <c r="P1900" s="55"/>
      <c r="Q1900" s="55"/>
    </row>
    <row r="1901" spans="1:17" ht="21" customHeight="1">
      <c r="A1901" s="55"/>
      <c r="B1901" s="55"/>
      <c r="C1901" s="55"/>
      <c r="D1901" s="55"/>
      <c r="E1901" s="55"/>
      <c r="F1901" s="55"/>
      <c r="G1901" s="55"/>
      <c r="H1901" s="55"/>
      <c r="I1901" s="55"/>
      <c r="J1901" s="55"/>
      <c r="K1901" s="55"/>
      <c r="L1901" s="55"/>
      <c r="M1901" s="55"/>
      <c r="N1901" s="55"/>
      <c r="O1901" s="55"/>
      <c r="P1901" s="55"/>
      <c r="Q1901" s="55"/>
    </row>
    <row r="1902" spans="1:17" ht="21" customHeight="1">
      <c r="A1902" s="55"/>
      <c r="B1902" s="55"/>
      <c r="C1902" s="55"/>
      <c r="D1902" s="55"/>
      <c r="E1902" s="55"/>
      <c r="F1902" s="55"/>
      <c r="G1902" s="55"/>
      <c r="H1902" s="55"/>
      <c r="I1902" s="55"/>
      <c r="J1902" s="55"/>
      <c r="K1902" s="55"/>
      <c r="L1902" s="55"/>
      <c r="M1902" s="55"/>
      <c r="N1902" s="55"/>
      <c r="O1902" s="55"/>
      <c r="P1902" s="55"/>
      <c r="Q1902" s="55"/>
    </row>
    <row r="1903" spans="1:17" ht="21" customHeight="1">
      <c r="A1903" s="55"/>
      <c r="B1903" s="55"/>
      <c r="C1903" s="55"/>
      <c r="D1903" s="55"/>
      <c r="E1903" s="55"/>
      <c r="F1903" s="55"/>
      <c r="G1903" s="55"/>
      <c r="H1903" s="55"/>
      <c r="I1903" s="55"/>
      <c r="J1903" s="55"/>
      <c r="K1903" s="55"/>
      <c r="L1903" s="55"/>
      <c r="M1903" s="55"/>
      <c r="N1903" s="55"/>
      <c r="O1903" s="55"/>
      <c r="P1903" s="55"/>
      <c r="Q1903" s="55"/>
    </row>
    <row r="1904" spans="1:17" ht="21" customHeight="1">
      <c r="A1904" s="55"/>
      <c r="B1904" s="55"/>
      <c r="C1904" s="55"/>
      <c r="D1904" s="55"/>
      <c r="E1904" s="55"/>
      <c r="F1904" s="55"/>
      <c r="G1904" s="55"/>
      <c r="H1904" s="55"/>
      <c r="I1904" s="55"/>
      <c r="J1904" s="55"/>
      <c r="K1904" s="55"/>
      <c r="L1904" s="55"/>
      <c r="M1904" s="55"/>
      <c r="N1904" s="55"/>
      <c r="O1904" s="55"/>
      <c r="P1904" s="55"/>
      <c r="Q1904" s="55"/>
    </row>
    <row r="1905" spans="1:17" ht="21" customHeight="1">
      <c r="A1905" s="55"/>
      <c r="B1905" s="55"/>
      <c r="C1905" s="55"/>
      <c r="D1905" s="55"/>
      <c r="E1905" s="55"/>
      <c r="F1905" s="55"/>
      <c r="G1905" s="55"/>
      <c r="H1905" s="55"/>
      <c r="I1905" s="55"/>
      <c r="J1905" s="55"/>
      <c r="K1905" s="55"/>
      <c r="L1905" s="55"/>
      <c r="M1905" s="55"/>
      <c r="N1905" s="55"/>
      <c r="O1905" s="55"/>
      <c r="P1905" s="55"/>
      <c r="Q1905" s="55"/>
    </row>
    <row r="1906" spans="1:17" ht="21" customHeight="1">
      <c r="A1906" s="55"/>
      <c r="B1906" s="55"/>
      <c r="C1906" s="55"/>
      <c r="D1906" s="55"/>
      <c r="E1906" s="55"/>
      <c r="F1906" s="55"/>
      <c r="G1906" s="55"/>
      <c r="H1906" s="55"/>
      <c r="I1906" s="55"/>
      <c r="J1906" s="55"/>
      <c r="K1906" s="55"/>
      <c r="L1906" s="55"/>
      <c r="M1906" s="55"/>
      <c r="N1906" s="55"/>
      <c r="O1906" s="55"/>
      <c r="P1906" s="55"/>
      <c r="Q1906" s="55"/>
    </row>
    <row r="1907" spans="1:17" ht="21" customHeight="1">
      <c r="A1907" s="55"/>
      <c r="B1907" s="55"/>
      <c r="C1907" s="55"/>
      <c r="D1907" s="55"/>
      <c r="E1907" s="55"/>
      <c r="F1907" s="55"/>
      <c r="G1907" s="55"/>
      <c r="H1907" s="55"/>
      <c r="I1907" s="55"/>
      <c r="J1907" s="55"/>
      <c r="K1907" s="55"/>
      <c r="L1907" s="55"/>
      <c r="M1907" s="55"/>
      <c r="N1907" s="55"/>
      <c r="O1907" s="55"/>
      <c r="P1907" s="55"/>
      <c r="Q1907" s="55"/>
    </row>
    <row r="1908" spans="1:17" ht="21" customHeight="1">
      <c r="A1908" s="55"/>
      <c r="B1908" s="55"/>
      <c r="C1908" s="55"/>
      <c r="D1908" s="55"/>
      <c r="E1908" s="55"/>
      <c r="F1908" s="55"/>
      <c r="G1908" s="55"/>
      <c r="H1908" s="55"/>
      <c r="I1908" s="55"/>
      <c r="J1908" s="55"/>
      <c r="K1908" s="55"/>
      <c r="L1908" s="55"/>
      <c r="M1908" s="55"/>
      <c r="N1908" s="55"/>
      <c r="O1908" s="55"/>
      <c r="P1908" s="55"/>
      <c r="Q1908" s="55"/>
    </row>
    <row r="1909" spans="1:17" ht="21" customHeight="1">
      <c r="A1909" s="55"/>
      <c r="B1909" s="55"/>
      <c r="C1909" s="55"/>
      <c r="D1909" s="55"/>
      <c r="E1909" s="55"/>
      <c r="F1909" s="55"/>
      <c r="G1909" s="55"/>
      <c r="H1909" s="55"/>
      <c r="I1909" s="55"/>
      <c r="J1909" s="55"/>
      <c r="K1909" s="55"/>
      <c r="L1909" s="55"/>
      <c r="M1909" s="55"/>
      <c r="N1909" s="55"/>
      <c r="O1909" s="55"/>
      <c r="P1909" s="55"/>
      <c r="Q1909" s="55"/>
    </row>
    <row r="1910" spans="1:17" ht="21" customHeight="1">
      <c r="A1910" s="55"/>
      <c r="B1910" s="55"/>
      <c r="C1910" s="55"/>
      <c r="D1910" s="55"/>
      <c r="E1910" s="55"/>
      <c r="F1910" s="55"/>
      <c r="G1910" s="55"/>
      <c r="H1910" s="55"/>
      <c r="I1910" s="55"/>
      <c r="J1910" s="55"/>
      <c r="K1910" s="55"/>
      <c r="L1910" s="55"/>
      <c r="M1910" s="55"/>
      <c r="N1910" s="55"/>
      <c r="O1910" s="55"/>
      <c r="P1910" s="55"/>
      <c r="Q1910" s="55"/>
    </row>
    <row r="1911" spans="1:17" ht="21" customHeight="1">
      <c r="A1911" s="55"/>
      <c r="B1911" s="55"/>
      <c r="C1911" s="55"/>
      <c r="D1911" s="55"/>
      <c r="E1911" s="55"/>
      <c r="F1911" s="55"/>
      <c r="G1911" s="55"/>
      <c r="H1911" s="55"/>
      <c r="I1911" s="55"/>
      <c r="J1911" s="55"/>
      <c r="K1911" s="55"/>
      <c r="L1911" s="55"/>
      <c r="M1911" s="55"/>
      <c r="N1911" s="55"/>
      <c r="O1911" s="55"/>
      <c r="P1911" s="55"/>
      <c r="Q1911" s="55"/>
    </row>
    <row r="1912" spans="1:17" ht="21" customHeight="1">
      <c r="A1912" s="55"/>
      <c r="B1912" s="55"/>
      <c r="C1912" s="55"/>
      <c r="D1912" s="55"/>
      <c r="E1912" s="55"/>
      <c r="F1912" s="55"/>
      <c r="G1912" s="55"/>
      <c r="H1912" s="55"/>
      <c r="I1912" s="55"/>
      <c r="J1912" s="55"/>
      <c r="K1912" s="55"/>
      <c r="L1912" s="55"/>
      <c r="M1912" s="55"/>
      <c r="N1912" s="55"/>
      <c r="O1912" s="55"/>
      <c r="P1912" s="55"/>
      <c r="Q1912" s="55"/>
    </row>
    <row r="1913" spans="1:17" ht="21" customHeight="1">
      <c r="A1913" s="55"/>
      <c r="B1913" s="55"/>
      <c r="C1913" s="55"/>
      <c r="D1913" s="55"/>
      <c r="E1913" s="55"/>
      <c r="F1913" s="55"/>
      <c r="G1913" s="55"/>
      <c r="H1913" s="55"/>
      <c r="I1913" s="55"/>
      <c r="J1913" s="55"/>
      <c r="K1913" s="55"/>
      <c r="L1913" s="55"/>
      <c r="M1913" s="55"/>
      <c r="N1913" s="55"/>
      <c r="O1913" s="55"/>
      <c r="P1913" s="55"/>
      <c r="Q1913" s="55"/>
    </row>
    <row r="1914" spans="1:17" ht="21" customHeight="1">
      <c r="A1914" s="55"/>
      <c r="B1914" s="55"/>
      <c r="C1914" s="55"/>
      <c r="D1914" s="55"/>
      <c r="E1914" s="55"/>
      <c r="F1914" s="55"/>
      <c r="G1914" s="55"/>
      <c r="H1914" s="55"/>
      <c r="I1914" s="55"/>
      <c r="J1914" s="55"/>
      <c r="K1914" s="55"/>
      <c r="L1914" s="55"/>
      <c r="M1914" s="55"/>
      <c r="N1914" s="55"/>
      <c r="O1914" s="55"/>
      <c r="P1914" s="55"/>
      <c r="Q1914" s="55"/>
    </row>
    <row r="1915" spans="1:17" ht="21" customHeight="1">
      <c r="A1915" s="55"/>
      <c r="B1915" s="55"/>
      <c r="C1915" s="55"/>
      <c r="D1915" s="55"/>
      <c r="E1915" s="55"/>
      <c r="F1915" s="55"/>
      <c r="G1915" s="55"/>
      <c r="H1915" s="55"/>
      <c r="I1915" s="55"/>
      <c r="J1915" s="55"/>
      <c r="K1915" s="55"/>
      <c r="L1915" s="55"/>
      <c r="M1915" s="55"/>
      <c r="N1915" s="55"/>
      <c r="O1915" s="55"/>
      <c r="P1915" s="55"/>
      <c r="Q1915" s="55"/>
    </row>
    <row r="1916" spans="1:17" ht="21" customHeight="1">
      <c r="A1916" s="55"/>
      <c r="B1916" s="55"/>
      <c r="C1916" s="55"/>
      <c r="D1916" s="55"/>
      <c r="E1916" s="55"/>
      <c r="F1916" s="55"/>
      <c r="G1916" s="55"/>
      <c r="H1916" s="55"/>
      <c r="I1916" s="55"/>
      <c r="J1916" s="55"/>
      <c r="K1916" s="55"/>
      <c r="L1916" s="55"/>
      <c r="M1916" s="55"/>
      <c r="N1916" s="55"/>
      <c r="O1916" s="55"/>
      <c r="P1916" s="55"/>
      <c r="Q1916" s="55"/>
    </row>
    <row r="1917" spans="1:17" ht="21" customHeight="1">
      <c r="A1917" s="55"/>
      <c r="B1917" s="55"/>
      <c r="C1917" s="55"/>
      <c r="D1917" s="55"/>
      <c r="E1917" s="55"/>
      <c r="F1917" s="55"/>
      <c r="G1917" s="55"/>
      <c r="H1917" s="55"/>
      <c r="I1917" s="55"/>
      <c r="J1917" s="55"/>
      <c r="K1917" s="55"/>
      <c r="L1917" s="55"/>
      <c r="M1917" s="55"/>
      <c r="N1917" s="55"/>
      <c r="O1917" s="55"/>
      <c r="P1917" s="55"/>
      <c r="Q1917" s="55"/>
    </row>
    <row r="1918" spans="1:17" ht="21" customHeight="1">
      <c r="A1918" s="55"/>
      <c r="B1918" s="55"/>
      <c r="C1918" s="55"/>
      <c r="D1918" s="55"/>
      <c r="E1918" s="55"/>
      <c r="F1918" s="55"/>
      <c r="G1918" s="55"/>
      <c r="H1918" s="55"/>
      <c r="I1918" s="55"/>
      <c r="J1918" s="55"/>
      <c r="K1918" s="55"/>
      <c r="L1918" s="55"/>
      <c r="M1918" s="55"/>
      <c r="N1918" s="55"/>
      <c r="O1918" s="55"/>
      <c r="P1918" s="55"/>
      <c r="Q1918" s="55"/>
    </row>
    <row r="1919" spans="1:17" ht="21" customHeight="1">
      <c r="A1919" s="55"/>
      <c r="B1919" s="55"/>
      <c r="C1919" s="55"/>
      <c r="D1919" s="55"/>
      <c r="E1919" s="55"/>
      <c r="F1919" s="55"/>
      <c r="G1919" s="55"/>
      <c r="H1919" s="55"/>
      <c r="I1919" s="55"/>
      <c r="J1919" s="55"/>
      <c r="K1919" s="55"/>
      <c r="L1919" s="55"/>
      <c r="M1919" s="55"/>
      <c r="N1919" s="55"/>
      <c r="O1919" s="55"/>
      <c r="P1919" s="55"/>
      <c r="Q1919" s="55"/>
    </row>
    <row r="1920" spans="1:17" ht="21" customHeight="1">
      <c r="A1920" s="55"/>
      <c r="B1920" s="55"/>
      <c r="C1920" s="55"/>
      <c r="D1920" s="55"/>
      <c r="E1920" s="55"/>
      <c r="F1920" s="55"/>
      <c r="G1920" s="55"/>
      <c r="H1920" s="55"/>
      <c r="I1920" s="55"/>
      <c r="J1920" s="55"/>
      <c r="K1920" s="55"/>
      <c r="L1920" s="55"/>
      <c r="M1920" s="55"/>
      <c r="N1920" s="55"/>
      <c r="O1920" s="55"/>
      <c r="P1920" s="55"/>
      <c r="Q1920" s="55"/>
    </row>
    <row r="1921" spans="1:17" ht="21" customHeight="1">
      <c r="A1921" s="55"/>
      <c r="B1921" s="55"/>
      <c r="C1921" s="55"/>
      <c r="D1921" s="55"/>
      <c r="E1921" s="55"/>
      <c r="F1921" s="55"/>
      <c r="G1921" s="55"/>
      <c r="H1921" s="55"/>
      <c r="I1921" s="55"/>
      <c r="J1921" s="55"/>
      <c r="K1921" s="55"/>
      <c r="L1921" s="55"/>
      <c r="M1921" s="55"/>
      <c r="N1921" s="55"/>
      <c r="O1921" s="55"/>
      <c r="P1921" s="55"/>
      <c r="Q1921" s="55"/>
    </row>
    <row r="1922" spans="1:17" ht="21" customHeight="1">
      <c r="A1922" s="55"/>
      <c r="B1922" s="55"/>
      <c r="C1922" s="55"/>
      <c r="D1922" s="55"/>
      <c r="E1922" s="55"/>
      <c r="F1922" s="55"/>
      <c r="G1922" s="55"/>
      <c r="H1922" s="55"/>
      <c r="I1922" s="55"/>
      <c r="J1922" s="55"/>
      <c r="K1922" s="55"/>
      <c r="L1922" s="55"/>
      <c r="M1922" s="55"/>
      <c r="N1922" s="55"/>
      <c r="O1922" s="55"/>
      <c r="P1922" s="55"/>
      <c r="Q1922" s="55"/>
    </row>
    <row r="1923" spans="1:17" ht="21" customHeight="1">
      <c r="A1923" s="55"/>
      <c r="B1923" s="55"/>
      <c r="C1923" s="55"/>
      <c r="D1923" s="55"/>
      <c r="E1923" s="55"/>
      <c r="F1923" s="55"/>
      <c r="G1923" s="55"/>
      <c r="H1923" s="55"/>
      <c r="I1923" s="55"/>
      <c r="J1923" s="55"/>
      <c r="K1923" s="55"/>
      <c r="L1923" s="55"/>
      <c r="M1923" s="55"/>
      <c r="N1923" s="55"/>
      <c r="O1923" s="55"/>
      <c r="P1923" s="55"/>
      <c r="Q1923" s="55"/>
    </row>
    <row r="1924" spans="1:17" ht="21" customHeight="1">
      <c r="A1924" s="55"/>
      <c r="B1924" s="55"/>
      <c r="C1924" s="55"/>
      <c r="D1924" s="55"/>
      <c r="E1924" s="55"/>
      <c r="F1924" s="55"/>
      <c r="G1924" s="55"/>
      <c r="H1924" s="55"/>
      <c r="I1924" s="55"/>
      <c r="J1924" s="55"/>
      <c r="K1924" s="55"/>
      <c r="L1924" s="55"/>
      <c r="M1924" s="55"/>
      <c r="N1924" s="55"/>
      <c r="O1924" s="55"/>
      <c r="P1924" s="55"/>
      <c r="Q1924" s="55"/>
    </row>
    <row r="1925" spans="1:17" ht="21" customHeight="1">
      <c r="A1925" s="55"/>
      <c r="B1925" s="55"/>
      <c r="C1925" s="55"/>
      <c r="D1925" s="55"/>
      <c r="E1925" s="55"/>
      <c r="F1925" s="55"/>
      <c r="G1925" s="55"/>
      <c r="H1925" s="55"/>
      <c r="I1925" s="55"/>
      <c r="J1925" s="55"/>
      <c r="K1925" s="55"/>
      <c r="L1925" s="55"/>
      <c r="M1925" s="55"/>
      <c r="N1925" s="55"/>
      <c r="O1925" s="55"/>
      <c r="P1925" s="55"/>
      <c r="Q1925" s="55"/>
    </row>
    <row r="1926" spans="1:17" ht="21" customHeight="1">
      <c r="A1926" s="55"/>
      <c r="B1926" s="55"/>
      <c r="C1926" s="55"/>
      <c r="D1926" s="55"/>
      <c r="E1926" s="55"/>
      <c r="F1926" s="55"/>
      <c r="G1926" s="55"/>
      <c r="H1926" s="55"/>
      <c r="I1926" s="55"/>
      <c r="J1926" s="55"/>
      <c r="K1926" s="55"/>
      <c r="L1926" s="55"/>
      <c r="M1926" s="55"/>
      <c r="N1926" s="55"/>
      <c r="O1926" s="55"/>
      <c r="P1926" s="55"/>
      <c r="Q1926" s="55"/>
    </row>
    <row r="1927" spans="1:17" ht="21" customHeight="1">
      <c r="A1927" s="55"/>
      <c r="B1927" s="55"/>
      <c r="C1927" s="55"/>
      <c r="D1927" s="55"/>
      <c r="E1927" s="55"/>
      <c r="F1927" s="55"/>
      <c r="G1927" s="55"/>
      <c r="H1927" s="55"/>
      <c r="I1927" s="55"/>
      <c r="J1927" s="55"/>
      <c r="K1927" s="55"/>
      <c r="L1927" s="55"/>
      <c r="M1927" s="55"/>
      <c r="N1927" s="55"/>
      <c r="O1927" s="55"/>
      <c r="P1927" s="55"/>
      <c r="Q1927" s="55"/>
    </row>
    <row r="1928" spans="1:17" ht="21" customHeight="1">
      <c r="A1928" s="55"/>
      <c r="B1928" s="55"/>
      <c r="C1928" s="55"/>
      <c r="D1928" s="55"/>
      <c r="E1928" s="55"/>
      <c r="F1928" s="55"/>
      <c r="G1928" s="55"/>
      <c r="H1928" s="55"/>
      <c r="I1928" s="55"/>
      <c r="J1928" s="55"/>
      <c r="K1928" s="55"/>
      <c r="L1928" s="55"/>
      <c r="M1928" s="55"/>
      <c r="N1928" s="55"/>
      <c r="O1928" s="55"/>
      <c r="P1928" s="55"/>
      <c r="Q1928" s="55"/>
    </row>
    <row r="1929" spans="1:17" ht="21" customHeight="1">
      <c r="A1929" s="55"/>
      <c r="B1929" s="55"/>
      <c r="C1929" s="55"/>
      <c r="D1929" s="55"/>
      <c r="E1929" s="55"/>
      <c r="F1929" s="55"/>
      <c r="G1929" s="55"/>
      <c r="H1929" s="55"/>
      <c r="I1929" s="55"/>
      <c r="J1929" s="55"/>
      <c r="K1929" s="55"/>
      <c r="L1929" s="55"/>
      <c r="M1929" s="55"/>
      <c r="N1929" s="55"/>
      <c r="O1929" s="55"/>
      <c r="P1929" s="55"/>
      <c r="Q1929" s="55"/>
    </row>
    <row r="1930" spans="1:17" ht="21" customHeight="1">
      <c r="A1930" s="55"/>
      <c r="B1930" s="55"/>
      <c r="C1930" s="55"/>
      <c r="D1930" s="55"/>
      <c r="E1930" s="55"/>
      <c r="F1930" s="55"/>
      <c r="G1930" s="55"/>
      <c r="H1930" s="55"/>
      <c r="I1930" s="55"/>
      <c r="J1930" s="55"/>
      <c r="K1930" s="55"/>
      <c r="L1930" s="55"/>
      <c r="M1930" s="55"/>
      <c r="N1930" s="55"/>
      <c r="O1930" s="55"/>
      <c r="P1930" s="55"/>
      <c r="Q1930" s="55"/>
    </row>
    <row r="1931" spans="1:17" ht="21" customHeight="1">
      <c r="A1931" s="55"/>
      <c r="B1931" s="55"/>
      <c r="C1931" s="55"/>
      <c r="D1931" s="55"/>
      <c r="E1931" s="55"/>
      <c r="F1931" s="55"/>
      <c r="G1931" s="55"/>
      <c r="H1931" s="55"/>
      <c r="I1931" s="55"/>
      <c r="J1931" s="55"/>
      <c r="K1931" s="55"/>
      <c r="L1931" s="55"/>
      <c r="M1931" s="55"/>
      <c r="N1931" s="55"/>
      <c r="O1931" s="55"/>
      <c r="P1931" s="55"/>
      <c r="Q1931" s="55"/>
    </row>
    <row r="1932" spans="1:17" ht="21" customHeight="1">
      <c r="A1932" s="55"/>
      <c r="B1932" s="55"/>
      <c r="C1932" s="55"/>
      <c r="D1932" s="55"/>
      <c r="E1932" s="55"/>
      <c r="F1932" s="55"/>
      <c r="G1932" s="55"/>
      <c r="H1932" s="55"/>
      <c r="I1932" s="55"/>
      <c r="J1932" s="55"/>
      <c r="K1932" s="55"/>
      <c r="L1932" s="55"/>
      <c r="M1932" s="55"/>
      <c r="N1932" s="55"/>
      <c r="O1932" s="55"/>
      <c r="P1932" s="55"/>
      <c r="Q1932" s="55"/>
    </row>
    <row r="1933" spans="1:17" ht="21" customHeight="1">
      <c r="A1933" s="55"/>
      <c r="B1933" s="55"/>
      <c r="C1933" s="55"/>
      <c r="D1933" s="55"/>
      <c r="E1933" s="55"/>
      <c r="F1933" s="55"/>
      <c r="G1933" s="55"/>
      <c r="H1933" s="55"/>
      <c r="I1933" s="55"/>
      <c r="J1933" s="55"/>
      <c r="K1933" s="55"/>
      <c r="L1933" s="55"/>
      <c r="M1933" s="55"/>
      <c r="N1933" s="55"/>
      <c r="O1933" s="55"/>
      <c r="P1933" s="55"/>
      <c r="Q1933" s="55"/>
    </row>
    <row r="1934" spans="1:17" ht="21" customHeight="1">
      <c r="A1934" s="55"/>
      <c r="B1934" s="55"/>
      <c r="C1934" s="55"/>
      <c r="D1934" s="55"/>
      <c r="E1934" s="55"/>
      <c r="F1934" s="55"/>
      <c r="G1934" s="55"/>
      <c r="H1934" s="55"/>
      <c r="I1934" s="55"/>
      <c r="J1934" s="55"/>
      <c r="K1934" s="55"/>
      <c r="L1934" s="55"/>
      <c r="M1934" s="55"/>
      <c r="N1934" s="55"/>
      <c r="O1934" s="55"/>
      <c r="P1934" s="55"/>
      <c r="Q1934" s="55"/>
    </row>
    <row r="1935" spans="1:17" ht="21" customHeight="1">
      <c r="A1935" s="55"/>
      <c r="B1935" s="55"/>
      <c r="C1935" s="55"/>
      <c r="D1935" s="55"/>
      <c r="E1935" s="55"/>
      <c r="F1935" s="55"/>
      <c r="G1935" s="55"/>
      <c r="H1935" s="55"/>
      <c r="I1935" s="55"/>
      <c r="J1935" s="55"/>
      <c r="K1935" s="55"/>
      <c r="L1935" s="55"/>
      <c r="M1935" s="55"/>
      <c r="N1935" s="55"/>
      <c r="O1935" s="55"/>
      <c r="P1935" s="55"/>
      <c r="Q1935" s="55"/>
    </row>
    <row r="1936" spans="1:17" ht="21" customHeight="1">
      <c r="A1936" s="55"/>
      <c r="B1936" s="55"/>
      <c r="C1936" s="55"/>
      <c r="D1936" s="55"/>
      <c r="E1936" s="55"/>
      <c r="F1936" s="55"/>
      <c r="G1936" s="55"/>
      <c r="H1936" s="55"/>
      <c r="I1936" s="55"/>
      <c r="J1936" s="55"/>
      <c r="K1936" s="55"/>
      <c r="L1936" s="55"/>
      <c r="M1936" s="55"/>
      <c r="N1936" s="55"/>
      <c r="O1936" s="55"/>
      <c r="P1936" s="55"/>
      <c r="Q1936" s="55"/>
    </row>
    <row r="1937" spans="1:17" ht="21" customHeight="1">
      <c r="A1937" s="55"/>
      <c r="B1937" s="55"/>
      <c r="C1937" s="55"/>
      <c r="D1937" s="55"/>
      <c r="E1937" s="55"/>
      <c r="F1937" s="55"/>
      <c r="G1937" s="55"/>
      <c r="H1937" s="55"/>
      <c r="I1937" s="55"/>
      <c r="J1937" s="55"/>
      <c r="K1937" s="55"/>
      <c r="L1937" s="55"/>
      <c r="M1937" s="55"/>
      <c r="N1937" s="55"/>
      <c r="O1937" s="55"/>
      <c r="P1937" s="55"/>
      <c r="Q1937" s="55"/>
    </row>
    <row r="1938" spans="1:17" ht="21" customHeight="1">
      <c r="A1938" s="55"/>
      <c r="B1938" s="55"/>
      <c r="C1938" s="55"/>
      <c r="D1938" s="55"/>
      <c r="E1938" s="55"/>
      <c r="F1938" s="55"/>
      <c r="G1938" s="55"/>
      <c r="H1938" s="55"/>
      <c r="I1938" s="55"/>
      <c r="J1938" s="55"/>
      <c r="K1938" s="55"/>
      <c r="L1938" s="55"/>
      <c r="M1938" s="55"/>
      <c r="N1938" s="55"/>
      <c r="O1938" s="55"/>
      <c r="P1938" s="55"/>
      <c r="Q1938" s="55"/>
    </row>
    <row r="1939" spans="1:17" ht="21" customHeight="1">
      <c r="A1939" s="55"/>
      <c r="B1939" s="55"/>
      <c r="C1939" s="55"/>
      <c r="D1939" s="55"/>
      <c r="E1939" s="55"/>
      <c r="F1939" s="55"/>
      <c r="G1939" s="55"/>
      <c r="H1939" s="55"/>
      <c r="I1939" s="55"/>
      <c r="J1939" s="55"/>
      <c r="K1939" s="55"/>
      <c r="L1939" s="55"/>
      <c r="M1939" s="55"/>
      <c r="N1939" s="55"/>
      <c r="O1939" s="55"/>
      <c r="P1939" s="55"/>
      <c r="Q1939" s="55"/>
    </row>
    <row r="1940" spans="1:17" ht="21" customHeight="1">
      <c r="A1940" s="55"/>
      <c r="B1940" s="55"/>
      <c r="C1940" s="55"/>
      <c r="D1940" s="55"/>
      <c r="E1940" s="55"/>
      <c r="F1940" s="55"/>
      <c r="G1940" s="55"/>
      <c r="H1940" s="55"/>
      <c r="I1940" s="55"/>
      <c r="J1940" s="55"/>
      <c r="K1940" s="55"/>
      <c r="L1940" s="55"/>
      <c r="M1940" s="55"/>
      <c r="N1940" s="55"/>
      <c r="O1940" s="55"/>
      <c r="P1940" s="55"/>
      <c r="Q1940" s="55"/>
    </row>
    <row r="1941" spans="1:17" ht="21" customHeight="1">
      <c r="A1941" s="55"/>
      <c r="B1941" s="55"/>
      <c r="C1941" s="55"/>
      <c r="D1941" s="55"/>
      <c r="E1941" s="55"/>
      <c r="F1941" s="55"/>
      <c r="G1941" s="55"/>
      <c r="H1941" s="55"/>
      <c r="I1941" s="55"/>
      <c r="J1941" s="55"/>
      <c r="K1941" s="55"/>
      <c r="L1941" s="55"/>
      <c r="M1941" s="55"/>
      <c r="N1941" s="55"/>
      <c r="O1941" s="55"/>
      <c r="P1941" s="55"/>
      <c r="Q1941" s="55"/>
    </row>
    <row r="1942" spans="1:17" ht="21" customHeight="1">
      <c r="A1942" s="55"/>
      <c r="B1942" s="55"/>
      <c r="C1942" s="55"/>
      <c r="D1942" s="55"/>
      <c r="E1942" s="55"/>
      <c r="F1942" s="55"/>
      <c r="G1942" s="55"/>
      <c r="H1942" s="55"/>
      <c r="I1942" s="55"/>
      <c r="J1942" s="55"/>
      <c r="K1942" s="55"/>
      <c r="L1942" s="55"/>
      <c r="M1942" s="55"/>
      <c r="N1942" s="55"/>
      <c r="O1942" s="55"/>
      <c r="P1942" s="55"/>
      <c r="Q1942" s="55"/>
    </row>
    <row r="1943" spans="1:17" ht="21" customHeight="1">
      <c r="A1943" s="55"/>
      <c r="B1943" s="55"/>
      <c r="C1943" s="55"/>
      <c r="D1943" s="55"/>
      <c r="E1943" s="55"/>
      <c r="F1943" s="55"/>
      <c r="G1943" s="55"/>
      <c r="H1943" s="55"/>
      <c r="I1943" s="55"/>
      <c r="J1943" s="55"/>
      <c r="K1943" s="55"/>
      <c r="L1943" s="55"/>
      <c r="M1943" s="55"/>
      <c r="N1943" s="55"/>
      <c r="O1943" s="55"/>
      <c r="P1943" s="55"/>
      <c r="Q1943" s="55"/>
    </row>
    <row r="1944" spans="1:17" ht="21" customHeight="1">
      <c r="A1944" s="55"/>
      <c r="B1944" s="55"/>
      <c r="C1944" s="55"/>
      <c r="D1944" s="55"/>
      <c r="E1944" s="55"/>
      <c r="F1944" s="55"/>
      <c r="G1944" s="55"/>
      <c r="H1944" s="55"/>
      <c r="I1944" s="55"/>
      <c r="J1944" s="55"/>
      <c r="K1944" s="55"/>
      <c r="L1944" s="55"/>
      <c r="M1944" s="55"/>
      <c r="N1944" s="55"/>
      <c r="O1944" s="55"/>
      <c r="P1944" s="55"/>
      <c r="Q1944" s="55"/>
    </row>
    <row r="1945" spans="1:17" ht="21" customHeight="1">
      <c r="A1945" s="55"/>
      <c r="B1945" s="55"/>
      <c r="C1945" s="55"/>
      <c r="D1945" s="55"/>
      <c r="E1945" s="55"/>
      <c r="F1945" s="55"/>
      <c r="G1945" s="55"/>
      <c r="H1945" s="55"/>
      <c r="I1945" s="55"/>
      <c r="J1945" s="55"/>
      <c r="K1945" s="55"/>
      <c r="L1945" s="55"/>
      <c r="M1945" s="55"/>
      <c r="N1945" s="55"/>
      <c r="O1945" s="55"/>
      <c r="P1945" s="55"/>
      <c r="Q1945" s="55"/>
    </row>
    <row r="1946" spans="1:17" ht="21" customHeight="1">
      <c r="A1946" s="55"/>
      <c r="B1946" s="55"/>
      <c r="C1946" s="55"/>
      <c r="D1946" s="55"/>
      <c r="E1946" s="55"/>
      <c r="F1946" s="55"/>
      <c r="G1946" s="55"/>
      <c r="H1946" s="55"/>
      <c r="I1946" s="55"/>
      <c r="J1946" s="55"/>
      <c r="K1946" s="55"/>
      <c r="L1946" s="55"/>
      <c r="M1946" s="55"/>
      <c r="N1946" s="55"/>
      <c r="O1946" s="55"/>
      <c r="P1946" s="55"/>
      <c r="Q1946" s="55"/>
    </row>
    <row r="1947" spans="1:17" ht="21" customHeight="1">
      <c r="A1947" s="55"/>
      <c r="B1947" s="55"/>
      <c r="C1947" s="55"/>
      <c r="D1947" s="55"/>
      <c r="E1947" s="55"/>
      <c r="F1947" s="55"/>
      <c r="G1947" s="55"/>
      <c r="H1947" s="55"/>
      <c r="I1947" s="55"/>
      <c r="J1947" s="55"/>
      <c r="K1947" s="55"/>
      <c r="L1947" s="55"/>
      <c r="M1947" s="55"/>
      <c r="N1947" s="55"/>
      <c r="O1947" s="55"/>
      <c r="P1947" s="55"/>
      <c r="Q1947" s="55"/>
    </row>
    <row r="1948" spans="1:17" ht="21" customHeight="1">
      <c r="A1948" s="55"/>
      <c r="B1948" s="55"/>
      <c r="C1948" s="55"/>
      <c r="D1948" s="55"/>
      <c r="E1948" s="55"/>
      <c r="F1948" s="55"/>
      <c r="G1948" s="55"/>
      <c r="H1948" s="55"/>
      <c r="I1948" s="55"/>
      <c r="J1948" s="55"/>
      <c r="K1948" s="55"/>
      <c r="L1948" s="55"/>
      <c r="M1948" s="55"/>
      <c r="N1948" s="55"/>
      <c r="O1948" s="55"/>
      <c r="P1948" s="55"/>
      <c r="Q1948" s="55"/>
    </row>
    <row r="1949" spans="1:17" ht="21" customHeight="1">
      <c r="A1949" s="55"/>
      <c r="B1949" s="55"/>
      <c r="C1949" s="55"/>
      <c r="D1949" s="55"/>
      <c r="E1949" s="55"/>
      <c r="F1949" s="55"/>
      <c r="G1949" s="55"/>
      <c r="H1949" s="55"/>
      <c r="I1949" s="55"/>
      <c r="J1949" s="55"/>
      <c r="K1949" s="55"/>
      <c r="L1949" s="55"/>
      <c r="M1949" s="55"/>
      <c r="N1949" s="55"/>
      <c r="O1949" s="55"/>
      <c r="P1949" s="55"/>
      <c r="Q1949" s="55"/>
    </row>
    <row r="1950" spans="1:17" ht="21" customHeight="1">
      <c r="A1950" s="55"/>
      <c r="B1950" s="55"/>
      <c r="C1950" s="55"/>
      <c r="D1950" s="55"/>
      <c r="E1950" s="55"/>
      <c r="F1950" s="55"/>
      <c r="G1950" s="55"/>
      <c r="H1950" s="55"/>
      <c r="I1950" s="55"/>
      <c r="J1950" s="55"/>
      <c r="K1950" s="55"/>
      <c r="L1950" s="55"/>
      <c r="M1950" s="55"/>
      <c r="N1950" s="55"/>
      <c r="O1950" s="55"/>
      <c r="P1950" s="55"/>
      <c r="Q1950" s="55"/>
    </row>
    <row r="1951" spans="1:17" ht="21" customHeight="1">
      <c r="A1951" s="55"/>
      <c r="B1951" s="55"/>
      <c r="C1951" s="55"/>
      <c r="D1951" s="55"/>
      <c r="E1951" s="55"/>
      <c r="F1951" s="55"/>
      <c r="G1951" s="55"/>
      <c r="H1951" s="55"/>
      <c r="I1951" s="55"/>
      <c r="J1951" s="55"/>
      <c r="K1951" s="55"/>
      <c r="L1951" s="55"/>
      <c r="M1951" s="55"/>
      <c r="N1951" s="55"/>
      <c r="O1951" s="55"/>
      <c r="P1951" s="55"/>
      <c r="Q1951" s="55"/>
    </row>
    <row r="1952" spans="1:17" ht="21" customHeight="1">
      <c r="A1952" s="55"/>
      <c r="B1952" s="55"/>
      <c r="C1952" s="55"/>
      <c r="D1952" s="55"/>
      <c r="E1952" s="55"/>
      <c r="F1952" s="55"/>
      <c r="G1952" s="55"/>
      <c r="H1952" s="55"/>
      <c r="I1952" s="55"/>
      <c r="J1952" s="55"/>
      <c r="K1952" s="55"/>
      <c r="L1952" s="55"/>
      <c r="M1952" s="55"/>
      <c r="N1952" s="55"/>
      <c r="O1952" s="55"/>
      <c r="P1952" s="55"/>
      <c r="Q1952" s="55"/>
    </row>
    <row r="1953" spans="1:17" ht="21" customHeight="1">
      <c r="A1953" s="55"/>
      <c r="B1953" s="55"/>
      <c r="C1953" s="55"/>
      <c r="D1953" s="55"/>
      <c r="E1953" s="55"/>
      <c r="F1953" s="55"/>
      <c r="G1953" s="55"/>
      <c r="H1953" s="55"/>
      <c r="I1953" s="55"/>
      <c r="J1953" s="55"/>
      <c r="K1953" s="55"/>
      <c r="L1953" s="55"/>
      <c r="M1953" s="55"/>
      <c r="N1953" s="55"/>
      <c r="O1953" s="55"/>
      <c r="P1953" s="55"/>
      <c r="Q1953" s="55"/>
    </row>
    <row r="1954" spans="1:17" ht="21" customHeight="1">
      <c r="A1954" s="55"/>
      <c r="B1954" s="55"/>
      <c r="C1954" s="55"/>
      <c r="D1954" s="55"/>
      <c r="E1954" s="55"/>
      <c r="F1954" s="55"/>
      <c r="G1954" s="55"/>
      <c r="H1954" s="55"/>
      <c r="I1954" s="55"/>
      <c r="J1954" s="55"/>
      <c r="K1954" s="55"/>
      <c r="L1954" s="55"/>
      <c r="M1954" s="55"/>
      <c r="N1954" s="55"/>
      <c r="O1954" s="55"/>
      <c r="P1954" s="55"/>
      <c r="Q1954" s="55"/>
    </row>
    <row r="1955" spans="1:17" ht="21" customHeight="1">
      <c r="A1955" s="55"/>
      <c r="B1955" s="55"/>
      <c r="C1955" s="55"/>
      <c r="D1955" s="55"/>
      <c r="E1955" s="55"/>
      <c r="F1955" s="55"/>
      <c r="G1955" s="55"/>
      <c r="H1955" s="55"/>
      <c r="I1955" s="55"/>
      <c r="J1955" s="55"/>
      <c r="K1955" s="55"/>
      <c r="L1955" s="55"/>
      <c r="M1955" s="55"/>
      <c r="N1955" s="55"/>
      <c r="O1955" s="55"/>
      <c r="P1955" s="55"/>
      <c r="Q1955" s="55"/>
    </row>
    <row r="1956" spans="1:17" ht="21" customHeight="1">
      <c r="A1956" s="55"/>
      <c r="B1956" s="55"/>
      <c r="C1956" s="55"/>
      <c r="D1956" s="55"/>
      <c r="E1956" s="55"/>
      <c r="F1956" s="55"/>
      <c r="G1956" s="55"/>
      <c r="H1956" s="55"/>
      <c r="I1956" s="55"/>
      <c r="J1956" s="55"/>
      <c r="K1956" s="55"/>
      <c r="L1956" s="55"/>
      <c r="M1956" s="55"/>
      <c r="N1956" s="55"/>
      <c r="O1956" s="55"/>
      <c r="P1956" s="55"/>
      <c r="Q1956" s="55"/>
    </row>
    <row r="1957" spans="1:17" ht="21" customHeight="1">
      <c r="A1957" s="55"/>
      <c r="B1957" s="55"/>
      <c r="C1957" s="55"/>
      <c r="D1957" s="55"/>
      <c r="E1957" s="55"/>
      <c r="F1957" s="55"/>
      <c r="G1957" s="55"/>
      <c r="H1957" s="55"/>
      <c r="I1957" s="55"/>
      <c r="J1957" s="55"/>
      <c r="K1957" s="55"/>
      <c r="L1957" s="55"/>
      <c r="M1957" s="55"/>
      <c r="N1957" s="55"/>
      <c r="O1957" s="55"/>
      <c r="P1957" s="55"/>
      <c r="Q1957" s="55"/>
    </row>
    <row r="1958" spans="1:17" ht="21" customHeight="1">
      <c r="A1958" s="55"/>
      <c r="B1958" s="55"/>
      <c r="C1958" s="55"/>
      <c r="D1958" s="55"/>
      <c r="E1958" s="55"/>
      <c r="F1958" s="55"/>
      <c r="G1958" s="55"/>
      <c r="H1958" s="55"/>
      <c r="I1958" s="55"/>
      <c r="J1958" s="55"/>
      <c r="K1958" s="55"/>
      <c r="L1958" s="55"/>
      <c r="M1958" s="55"/>
      <c r="N1958" s="55"/>
      <c r="O1958" s="55"/>
      <c r="P1958" s="55"/>
      <c r="Q1958" s="55"/>
    </row>
    <row r="1959" spans="1:17" ht="21" customHeight="1">
      <c r="A1959" s="55"/>
      <c r="B1959" s="55"/>
      <c r="C1959" s="55"/>
      <c r="D1959" s="55"/>
      <c r="E1959" s="55"/>
      <c r="F1959" s="55"/>
      <c r="G1959" s="55"/>
      <c r="H1959" s="55"/>
      <c r="I1959" s="55"/>
      <c r="J1959" s="55"/>
      <c r="K1959" s="55"/>
      <c r="L1959" s="55"/>
      <c r="M1959" s="55"/>
      <c r="N1959" s="55"/>
      <c r="O1959" s="55"/>
      <c r="P1959" s="55"/>
      <c r="Q1959" s="55"/>
    </row>
    <row r="1960" spans="1:17" ht="21" customHeight="1">
      <c r="A1960" s="55"/>
      <c r="B1960" s="55"/>
      <c r="C1960" s="55"/>
      <c r="D1960" s="55"/>
      <c r="E1960" s="55"/>
      <c r="F1960" s="55"/>
      <c r="G1960" s="55"/>
      <c r="H1960" s="55"/>
      <c r="I1960" s="55"/>
      <c r="J1960" s="55"/>
      <c r="K1960" s="55"/>
      <c r="L1960" s="55"/>
      <c r="M1960" s="55"/>
      <c r="N1960" s="55"/>
      <c r="O1960" s="55"/>
      <c r="P1960" s="55"/>
      <c r="Q1960" s="55"/>
    </row>
    <row r="1961" spans="1:17" ht="21" customHeight="1">
      <c r="A1961" s="55"/>
      <c r="B1961" s="55"/>
      <c r="C1961" s="55"/>
      <c r="D1961" s="55"/>
      <c r="E1961" s="55"/>
      <c r="F1961" s="55"/>
      <c r="G1961" s="55"/>
      <c r="H1961" s="55"/>
      <c r="I1961" s="55"/>
      <c r="J1961" s="55"/>
      <c r="K1961" s="55"/>
      <c r="L1961" s="55"/>
      <c r="M1961" s="55"/>
      <c r="N1961" s="55"/>
      <c r="O1961" s="55"/>
      <c r="P1961" s="55"/>
      <c r="Q1961" s="55"/>
    </row>
    <row r="1962" spans="1:17" ht="21" customHeight="1">
      <c r="A1962" s="55"/>
      <c r="B1962" s="55"/>
      <c r="C1962" s="55"/>
      <c r="D1962" s="55"/>
      <c r="E1962" s="55"/>
      <c r="F1962" s="55"/>
      <c r="G1962" s="55"/>
      <c r="H1962" s="55"/>
      <c r="I1962" s="55"/>
      <c r="J1962" s="55"/>
      <c r="K1962" s="55"/>
      <c r="L1962" s="55"/>
      <c r="M1962" s="55"/>
      <c r="N1962" s="55"/>
      <c r="O1962" s="55"/>
      <c r="P1962" s="55"/>
      <c r="Q1962" s="55"/>
    </row>
    <row r="1963" spans="1:17" ht="21" customHeight="1">
      <c r="A1963" s="55"/>
      <c r="B1963" s="55"/>
      <c r="C1963" s="55"/>
      <c r="D1963" s="55"/>
      <c r="E1963" s="55"/>
      <c r="F1963" s="55"/>
      <c r="G1963" s="55"/>
      <c r="H1963" s="55"/>
      <c r="I1963" s="55"/>
      <c r="J1963" s="55"/>
      <c r="K1963" s="55"/>
      <c r="L1963" s="55"/>
      <c r="M1963" s="55"/>
      <c r="N1963" s="55"/>
      <c r="O1963" s="55"/>
      <c r="P1963" s="55"/>
      <c r="Q1963" s="55"/>
    </row>
    <row r="1964" spans="1:17" ht="21" customHeight="1">
      <c r="A1964" s="55"/>
      <c r="B1964" s="55"/>
      <c r="C1964" s="55"/>
      <c r="D1964" s="55"/>
      <c r="E1964" s="55"/>
      <c r="F1964" s="55"/>
      <c r="G1964" s="55"/>
      <c r="H1964" s="55"/>
      <c r="I1964" s="55"/>
      <c r="J1964" s="55"/>
      <c r="K1964" s="55"/>
      <c r="L1964" s="55"/>
      <c r="M1964" s="55"/>
      <c r="N1964" s="55"/>
      <c r="O1964" s="55"/>
      <c r="P1964" s="55"/>
      <c r="Q1964" s="55"/>
    </row>
    <row r="1965" spans="1:17" ht="21" customHeight="1">
      <c r="A1965" s="55"/>
      <c r="B1965" s="55"/>
      <c r="C1965" s="55"/>
      <c r="D1965" s="55"/>
      <c r="E1965" s="55"/>
      <c r="F1965" s="55"/>
      <c r="G1965" s="55"/>
      <c r="H1965" s="55"/>
      <c r="I1965" s="55"/>
      <c r="J1965" s="55"/>
      <c r="K1965" s="55"/>
      <c r="L1965" s="55"/>
      <c r="M1965" s="55"/>
      <c r="N1965" s="55"/>
      <c r="O1965" s="55"/>
      <c r="P1965" s="55"/>
      <c r="Q1965" s="55"/>
    </row>
    <row r="1966" spans="1:17" ht="21" customHeight="1">
      <c r="A1966" s="55"/>
      <c r="B1966" s="55"/>
      <c r="C1966" s="55"/>
      <c r="D1966" s="55"/>
      <c r="E1966" s="55"/>
      <c r="F1966" s="55"/>
      <c r="G1966" s="55"/>
      <c r="H1966" s="55"/>
      <c r="I1966" s="55"/>
      <c r="J1966" s="55"/>
      <c r="K1966" s="55"/>
      <c r="L1966" s="55"/>
      <c r="M1966" s="55"/>
      <c r="N1966" s="55"/>
      <c r="O1966" s="55"/>
      <c r="P1966" s="55"/>
      <c r="Q1966" s="55"/>
    </row>
    <row r="1967" spans="1:17" ht="21" customHeight="1">
      <c r="A1967" s="55"/>
      <c r="B1967" s="55"/>
      <c r="C1967" s="55"/>
      <c r="D1967" s="55"/>
      <c r="E1967" s="55"/>
      <c r="F1967" s="55"/>
      <c r="G1967" s="55"/>
      <c r="H1967" s="55"/>
      <c r="I1967" s="55"/>
      <c r="J1967" s="55"/>
      <c r="K1967" s="55"/>
      <c r="L1967" s="55"/>
      <c r="M1967" s="55"/>
      <c r="N1967" s="55"/>
      <c r="O1967" s="55"/>
      <c r="P1967" s="55"/>
      <c r="Q1967" s="55"/>
    </row>
    <row r="1968" spans="1:17" ht="21" customHeight="1">
      <c r="A1968" s="55"/>
      <c r="B1968" s="55"/>
      <c r="C1968" s="55"/>
      <c r="D1968" s="55"/>
      <c r="E1968" s="55"/>
      <c r="F1968" s="55"/>
      <c r="G1968" s="55"/>
      <c r="H1968" s="55"/>
      <c r="I1968" s="55"/>
      <c r="J1968" s="55"/>
      <c r="K1968" s="55"/>
      <c r="L1968" s="55"/>
      <c r="M1968" s="55"/>
      <c r="N1968" s="55"/>
      <c r="O1968" s="55"/>
      <c r="P1968" s="55"/>
      <c r="Q1968" s="55"/>
    </row>
    <row r="1969" spans="1:17" ht="21" customHeight="1">
      <c r="A1969" s="55"/>
      <c r="B1969" s="55"/>
      <c r="C1969" s="55"/>
      <c r="D1969" s="55"/>
      <c r="E1969" s="55"/>
      <c r="F1969" s="55"/>
      <c r="G1969" s="55"/>
      <c r="H1969" s="55"/>
      <c r="I1969" s="55"/>
      <c r="J1969" s="55"/>
      <c r="K1969" s="55"/>
      <c r="L1969" s="55"/>
      <c r="M1969" s="55"/>
      <c r="N1969" s="55"/>
      <c r="O1969" s="55"/>
      <c r="P1969" s="55"/>
      <c r="Q1969" s="55"/>
    </row>
    <row r="1970" spans="1:17" ht="21" customHeight="1">
      <c r="A1970" s="55"/>
      <c r="B1970" s="55"/>
      <c r="C1970" s="55"/>
      <c r="D1970" s="55"/>
      <c r="E1970" s="55"/>
      <c r="F1970" s="55"/>
      <c r="G1970" s="55"/>
      <c r="H1970" s="55"/>
      <c r="I1970" s="55"/>
      <c r="J1970" s="55"/>
      <c r="K1970" s="55"/>
      <c r="L1970" s="55"/>
      <c r="M1970" s="55"/>
      <c r="N1970" s="55"/>
      <c r="O1970" s="55"/>
      <c r="P1970" s="55"/>
      <c r="Q1970" s="55"/>
    </row>
    <row r="1971" spans="1:17" ht="21" customHeight="1">
      <c r="A1971" s="55"/>
      <c r="B1971" s="55"/>
      <c r="C1971" s="55"/>
      <c r="D1971" s="55"/>
      <c r="E1971" s="55"/>
      <c r="F1971" s="55"/>
      <c r="G1971" s="55"/>
      <c r="H1971" s="55"/>
      <c r="I1971" s="55"/>
      <c r="J1971" s="55"/>
      <c r="K1971" s="55"/>
      <c r="L1971" s="55"/>
      <c r="M1971" s="55"/>
      <c r="N1971" s="55"/>
      <c r="O1971" s="55"/>
      <c r="P1971" s="55"/>
      <c r="Q1971" s="55"/>
    </row>
    <row r="1972" spans="1:17" ht="21" customHeight="1">
      <c r="A1972" s="55"/>
      <c r="B1972" s="55"/>
      <c r="C1972" s="55"/>
      <c r="D1972" s="55"/>
      <c r="E1972" s="55"/>
      <c r="F1972" s="55"/>
      <c r="G1972" s="55"/>
      <c r="H1972" s="55"/>
      <c r="I1972" s="55"/>
      <c r="J1972" s="55"/>
      <c r="K1972" s="55"/>
      <c r="L1972" s="55"/>
      <c r="M1972" s="55"/>
      <c r="N1972" s="55"/>
      <c r="O1972" s="55"/>
      <c r="P1972" s="55"/>
      <c r="Q1972" s="55"/>
    </row>
    <row r="1973" spans="1:17" ht="21" customHeight="1">
      <c r="A1973" s="55"/>
      <c r="B1973" s="55"/>
      <c r="C1973" s="55"/>
      <c r="D1973" s="55"/>
      <c r="E1973" s="55"/>
      <c r="F1973" s="55"/>
      <c r="G1973" s="55"/>
      <c r="H1973" s="55"/>
      <c r="I1973" s="55"/>
      <c r="J1973" s="55"/>
      <c r="K1973" s="55"/>
      <c r="L1973" s="55"/>
      <c r="M1973" s="55"/>
      <c r="N1973" s="55"/>
      <c r="O1973" s="55"/>
      <c r="P1973" s="55"/>
      <c r="Q1973" s="55"/>
    </row>
    <row r="1974" spans="1:17" ht="21" customHeight="1">
      <c r="A1974" s="55"/>
      <c r="B1974" s="55"/>
      <c r="C1974" s="55"/>
      <c r="D1974" s="55"/>
      <c r="E1974" s="55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</row>
    <row r="1975" spans="1:17" ht="21" customHeight="1">
      <c r="A1975" s="55"/>
      <c r="B1975" s="55"/>
      <c r="C1975" s="55"/>
      <c r="D1975" s="55"/>
      <c r="E1975" s="55"/>
      <c r="F1975" s="55"/>
      <c r="G1975" s="55"/>
      <c r="H1975" s="55"/>
      <c r="I1975" s="55"/>
      <c r="J1975" s="55"/>
      <c r="K1975" s="55"/>
      <c r="L1975" s="55"/>
      <c r="M1975" s="55"/>
      <c r="N1975" s="55"/>
      <c r="O1975" s="55"/>
      <c r="P1975" s="55"/>
      <c r="Q1975" s="55"/>
    </row>
    <row r="1976" spans="1:17" ht="21" customHeight="1">
      <c r="A1976" s="55"/>
      <c r="B1976" s="55"/>
      <c r="C1976" s="55"/>
      <c r="D1976" s="55"/>
      <c r="E1976" s="55"/>
      <c r="F1976" s="55"/>
      <c r="G1976" s="55"/>
      <c r="H1976" s="55"/>
      <c r="I1976" s="55"/>
      <c r="J1976" s="55"/>
      <c r="K1976" s="55"/>
      <c r="L1976" s="55"/>
      <c r="M1976" s="55"/>
      <c r="N1976" s="55"/>
      <c r="O1976" s="55"/>
      <c r="P1976" s="55"/>
      <c r="Q1976" s="55"/>
    </row>
    <row r="1977" spans="1:17" ht="21" customHeight="1">
      <c r="A1977" s="55"/>
      <c r="B1977" s="55"/>
      <c r="C1977" s="55"/>
      <c r="D1977" s="55"/>
      <c r="E1977" s="55"/>
      <c r="F1977" s="55"/>
      <c r="G1977" s="55"/>
      <c r="H1977" s="55"/>
      <c r="I1977" s="55"/>
      <c r="J1977" s="55"/>
      <c r="K1977" s="55"/>
      <c r="L1977" s="55"/>
      <c r="M1977" s="55"/>
      <c r="N1977" s="55"/>
      <c r="O1977" s="55"/>
      <c r="P1977" s="55"/>
      <c r="Q1977" s="55"/>
    </row>
    <row r="1978" spans="1:17" ht="21" customHeight="1">
      <c r="A1978" s="55"/>
      <c r="B1978" s="55"/>
      <c r="C1978" s="55"/>
      <c r="D1978" s="55"/>
      <c r="E1978" s="55"/>
      <c r="F1978" s="55"/>
      <c r="G1978" s="55"/>
      <c r="H1978" s="55"/>
      <c r="I1978" s="55"/>
      <c r="J1978" s="55"/>
      <c r="K1978" s="55"/>
      <c r="L1978" s="55"/>
      <c r="M1978" s="55"/>
      <c r="N1978" s="55"/>
      <c r="O1978" s="55"/>
      <c r="P1978" s="55"/>
      <c r="Q1978" s="55"/>
    </row>
    <row r="1979" spans="1:17" ht="21" customHeight="1">
      <c r="A1979" s="55"/>
      <c r="B1979" s="55"/>
      <c r="C1979" s="55"/>
      <c r="D1979" s="55"/>
      <c r="E1979" s="55"/>
      <c r="F1979" s="55"/>
      <c r="G1979" s="55"/>
      <c r="H1979" s="55"/>
      <c r="I1979" s="55"/>
      <c r="J1979" s="55"/>
      <c r="K1979" s="55"/>
      <c r="L1979" s="55"/>
      <c r="M1979" s="55"/>
      <c r="N1979" s="55"/>
      <c r="O1979" s="55"/>
      <c r="P1979" s="55"/>
      <c r="Q1979" s="55"/>
    </row>
    <row r="1980" spans="1:17" ht="21" customHeight="1">
      <c r="A1980" s="55"/>
      <c r="B1980" s="55"/>
      <c r="C1980" s="55"/>
      <c r="D1980" s="55"/>
      <c r="E1980" s="55"/>
      <c r="F1980" s="55"/>
      <c r="G1980" s="55"/>
      <c r="H1980" s="55"/>
      <c r="I1980" s="55"/>
      <c r="J1980" s="55"/>
      <c r="K1980" s="55"/>
      <c r="L1980" s="55"/>
      <c r="M1980" s="55"/>
      <c r="N1980" s="55"/>
      <c r="O1980" s="55"/>
      <c r="P1980" s="55"/>
      <c r="Q1980" s="55"/>
    </row>
    <row r="1981" spans="1:17" ht="21" customHeight="1">
      <c r="A1981" s="55"/>
      <c r="B1981" s="55"/>
      <c r="C1981" s="55"/>
      <c r="D1981" s="55"/>
      <c r="E1981" s="55"/>
      <c r="F1981" s="55"/>
      <c r="G1981" s="55"/>
      <c r="H1981" s="55"/>
      <c r="I1981" s="55"/>
      <c r="J1981" s="55"/>
      <c r="K1981" s="55"/>
      <c r="L1981" s="55"/>
      <c r="M1981" s="55"/>
      <c r="N1981" s="55"/>
      <c r="O1981" s="55"/>
      <c r="P1981" s="55"/>
      <c r="Q1981" s="55"/>
    </row>
    <row r="1982" spans="1:17" ht="21" customHeight="1">
      <c r="A1982" s="55"/>
      <c r="B1982" s="55"/>
      <c r="C1982" s="55"/>
      <c r="D1982" s="55"/>
      <c r="E1982" s="55"/>
      <c r="F1982" s="55"/>
      <c r="G1982" s="55"/>
      <c r="H1982" s="55"/>
      <c r="I1982" s="55"/>
      <c r="J1982" s="55"/>
      <c r="K1982" s="55"/>
      <c r="L1982" s="55"/>
      <c r="M1982" s="55"/>
      <c r="N1982" s="55"/>
      <c r="O1982" s="55"/>
      <c r="P1982" s="55"/>
      <c r="Q1982" s="55"/>
    </row>
    <row r="1983" spans="1:17" ht="21" customHeight="1">
      <c r="A1983" s="55"/>
      <c r="B1983" s="55"/>
      <c r="C1983" s="55"/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  <c r="N1983" s="55"/>
      <c r="O1983" s="55"/>
      <c r="P1983" s="55"/>
      <c r="Q1983" s="55"/>
    </row>
    <row r="1984" spans="1:17" ht="21" customHeight="1">
      <c r="A1984" s="55"/>
      <c r="B1984" s="55"/>
      <c r="C1984" s="55"/>
      <c r="D1984" s="55"/>
      <c r="E1984" s="55"/>
      <c r="F1984" s="55"/>
      <c r="G1984" s="55"/>
      <c r="H1984" s="55"/>
      <c r="I1984" s="55"/>
      <c r="J1984" s="55"/>
      <c r="K1984" s="55"/>
      <c r="L1984" s="55"/>
      <c r="M1984" s="55"/>
      <c r="N1984" s="55"/>
      <c r="O1984" s="55"/>
      <c r="P1984" s="55"/>
      <c r="Q1984" s="55"/>
    </row>
    <row r="1985" spans="1:17" ht="21" customHeight="1">
      <c r="A1985" s="55"/>
      <c r="B1985" s="55"/>
      <c r="C1985" s="55"/>
      <c r="D1985" s="55"/>
      <c r="E1985" s="55"/>
      <c r="F1985" s="55"/>
      <c r="G1985" s="55"/>
      <c r="H1985" s="55"/>
      <c r="I1985" s="55"/>
      <c r="J1985" s="55"/>
      <c r="K1985" s="55"/>
      <c r="L1985" s="55"/>
      <c r="M1985" s="55"/>
      <c r="N1985" s="55"/>
      <c r="O1985" s="55"/>
      <c r="P1985" s="55"/>
      <c r="Q1985" s="55"/>
    </row>
    <row r="1986" spans="1:17" ht="21" customHeight="1">
      <c r="A1986" s="55"/>
      <c r="B1986" s="55"/>
      <c r="C1986" s="55"/>
      <c r="D1986" s="55"/>
      <c r="E1986" s="55"/>
      <c r="F1986" s="55"/>
      <c r="G1986" s="55"/>
      <c r="H1986" s="55"/>
      <c r="I1986" s="55"/>
      <c r="J1986" s="55"/>
      <c r="K1986" s="55"/>
      <c r="L1986" s="55"/>
      <c r="M1986" s="55"/>
      <c r="N1986" s="55"/>
      <c r="O1986" s="55"/>
      <c r="P1986" s="55"/>
      <c r="Q1986" s="55"/>
    </row>
    <row r="1987" spans="1:17" ht="21" customHeight="1">
      <c r="A1987" s="55"/>
      <c r="B1987" s="55"/>
      <c r="C1987" s="55"/>
      <c r="D1987" s="55"/>
      <c r="E1987" s="55"/>
      <c r="F1987" s="55"/>
      <c r="G1987" s="55"/>
      <c r="H1987" s="55"/>
      <c r="I1987" s="55"/>
      <c r="J1987" s="55"/>
      <c r="K1987" s="55"/>
      <c r="L1987" s="55"/>
      <c r="M1987" s="55"/>
      <c r="N1987" s="55"/>
      <c r="O1987" s="55"/>
      <c r="P1987" s="55"/>
      <c r="Q1987" s="55"/>
    </row>
    <row r="1988" spans="1:17" ht="21" customHeight="1">
      <c r="A1988" s="55"/>
      <c r="B1988" s="55"/>
      <c r="C1988" s="55"/>
      <c r="D1988" s="55"/>
      <c r="E1988" s="55"/>
      <c r="F1988" s="55"/>
      <c r="G1988" s="55"/>
      <c r="H1988" s="55"/>
      <c r="I1988" s="55"/>
      <c r="J1988" s="55"/>
      <c r="K1988" s="55"/>
      <c r="L1988" s="55"/>
      <c r="M1988" s="55"/>
      <c r="N1988" s="55"/>
      <c r="O1988" s="55"/>
      <c r="P1988" s="55"/>
      <c r="Q1988" s="55"/>
    </row>
    <row r="1989" spans="1:17" ht="21" customHeight="1">
      <c r="A1989" s="55"/>
      <c r="B1989" s="55"/>
      <c r="C1989" s="55"/>
      <c r="D1989" s="55"/>
      <c r="E1989" s="55"/>
      <c r="F1989" s="55"/>
      <c r="G1989" s="55"/>
      <c r="H1989" s="55"/>
      <c r="I1989" s="55"/>
      <c r="J1989" s="55"/>
      <c r="K1989" s="55"/>
      <c r="L1989" s="55"/>
      <c r="M1989" s="55"/>
      <c r="N1989" s="55"/>
      <c r="O1989" s="55"/>
      <c r="P1989" s="55"/>
      <c r="Q1989" s="55"/>
    </row>
    <row r="1990" spans="1:17" ht="21" customHeight="1">
      <c r="A1990" s="55"/>
      <c r="B1990" s="55"/>
      <c r="C1990" s="55"/>
      <c r="D1990" s="55"/>
      <c r="E1990" s="55"/>
      <c r="F1990" s="55"/>
      <c r="G1990" s="55"/>
      <c r="H1990" s="55"/>
      <c r="I1990" s="55"/>
      <c r="J1990" s="55"/>
      <c r="K1990" s="55"/>
      <c r="L1990" s="55"/>
      <c r="M1990" s="55"/>
      <c r="N1990" s="55"/>
      <c r="O1990" s="55"/>
      <c r="P1990" s="55"/>
      <c r="Q1990" s="55"/>
    </row>
    <row r="1991" spans="1:17" ht="21" customHeight="1">
      <c r="A1991" s="55"/>
      <c r="B1991" s="55"/>
      <c r="C1991" s="55"/>
      <c r="D1991" s="55"/>
      <c r="E1991" s="55"/>
      <c r="F1991" s="55"/>
      <c r="G1991" s="55"/>
      <c r="H1991" s="55"/>
      <c r="I1991" s="55"/>
      <c r="J1991" s="55"/>
      <c r="K1991" s="55"/>
      <c r="L1991" s="55"/>
      <c r="M1991" s="55"/>
      <c r="N1991" s="55"/>
      <c r="O1991" s="55"/>
      <c r="P1991" s="55"/>
      <c r="Q1991" s="55"/>
    </row>
    <row r="1992" spans="1:17" ht="21" customHeight="1">
      <c r="A1992" s="55"/>
      <c r="B1992" s="55"/>
      <c r="C1992" s="55"/>
      <c r="D1992" s="55"/>
      <c r="E1992" s="55"/>
      <c r="F1992" s="55"/>
      <c r="G1992" s="55"/>
      <c r="H1992" s="55"/>
      <c r="I1992" s="55"/>
      <c r="J1992" s="55"/>
      <c r="K1992" s="55"/>
      <c r="L1992" s="55"/>
      <c r="M1992" s="55"/>
      <c r="N1992" s="55"/>
      <c r="O1992" s="55"/>
      <c r="P1992" s="55"/>
      <c r="Q1992" s="55"/>
    </row>
    <row r="1993" spans="1:17" ht="21" customHeight="1">
      <c r="A1993" s="55"/>
      <c r="B1993" s="55"/>
      <c r="C1993" s="55"/>
      <c r="D1993" s="55"/>
      <c r="E1993" s="55"/>
      <c r="F1993" s="55"/>
      <c r="G1993" s="55"/>
      <c r="H1993" s="55"/>
      <c r="I1993" s="55"/>
      <c r="J1993" s="55"/>
      <c r="K1993" s="55"/>
      <c r="L1993" s="55"/>
      <c r="M1993" s="55"/>
      <c r="N1993" s="55"/>
      <c r="O1993" s="55"/>
      <c r="P1993" s="55"/>
      <c r="Q1993" s="55"/>
    </row>
    <row r="1994" spans="1:17" ht="21" customHeight="1">
      <c r="A1994" s="55"/>
      <c r="B1994" s="55"/>
      <c r="C1994" s="55"/>
      <c r="D1994" s="55"/>
      <c r="E1994" s="55"/>
      <c r="F1994" s="55"/>
      <c r="G1994" s="55"/>
      <c r="H1994" s="55"/>
      <c r="I1994" s="55"/>
      <c r="J1994" s="55"/>
      <c r="K1994" s="55"/>
      <c r="L1994" s="55"/>
      <c r="M1994" s="55"/>
      <c r="N1994" s="55"/>
      <c r="O1994" s="55"/>
      <c r="P1994" s="55"/>
      <c r="Q1994" s="55"/>
    </row>
    <row r="1995" spans="1:17" ht="21" customHeight="1">
      <c r="A1995" s="55"/>
      <c r="B1995" s="55"/>
      <c r="C1995" s="55"/>
      <c r="D1995" s="55"/>
      <c r="E1995" s="55"/>
      <c r="F1995" s="55"/>
      <c r="G1995" s="55"/>
      <c r="H1995" s="55"/>
      <c r="I1995" s="55"/>
      <c r="J1995" s="55"/>
      <c r="K1995" s="55"/>
      <c r="L1995" s="55"/>
      <c r="M1995" s="55"/>
      <c r="N1995" s="55"/>
      <c r="O1995" s="55"/>
      <c r="P1995" s="55"/>
      <c r="Q1995" s="55"/>
    </row>
    <row r="1996" spans="1:17" ht="21" customHeight="1">
      <c r="A1996" s="55"/>
      <c r="B1996" s="55"/>
      <c r="C1996" s="55"/>
      <c r="D1996" s="55"/>
      <c r="E1996" s="55"/>
      <c r="F1996" s="55"/>
      <c r="G1996" s="55"/>
      <c r="H1996" s="55"/>
      <c r="I1996" s="55"/>
      <c r="J1996" s="55"/>
      <c r="K1996" s="55"/>
      <c r="L1996" s="55"/>
      <c r="M1996" s="55"/>
      <c r="N1996" s="55"/>
      <c r="O1996" s="55"/>
      <c r="P1996" s="55"/>
      <c r="Q1996" s="55"/>
    </row>
    <row r="1997" spans="1:17" ht="21" customHeight="1">
      <c r="A1997" s="55"/>
      <c r="B1997" s="55"/>
      <c r="C1997" s="55"/>
      <c r="D1997" s="55"/>
      <c r="E1997" s="55"/>
      <c r="F1997" s="55"/>
      <c r="G1997" s="55"/>
      <c r="H1997" s="55"/>
      <c r="I1997" s="55"/>
      <c r="J1997" s="55"/>
      <c r="K1997" s="55"/>
      <c r="L1997" s="55"/>
      <c r="M1997" s="55"/>
      <c r="N1997" s="55"/>
      <c r="O1997" s="55"/>
      <c r="P1997" s="55"/>
      <c r="Q1997" s="55"/>
    </row>
  </sheetData>
  <sheetProtection/>
  <mergeCells count="16">
    <mergeCell ref="E8:G8"/>
    <mergeCell ref="I8:K8"/>
    <mergeCell ref="C9:C10"/>
    <mergeCell ref="B9:B10"/>
    <mergeCell ref="B6:B7"/>
    <mergeCell ref="C6:C7"/>
    <mergeCell ref="A3:H3"/>
    <mergeCell ref="I3:Q3"/>
    <mergeCell ref="A6:A10"/>
    <mergeCell ref="D6:H6"/>
    <mergeCell ref="I6:K6"/>
    <mergeCell ref="L6:P6"/>
    <mergeCell ref="Q6:Q10"/>
    <mergeCell ref="D7:H7"/>
    <mergeCell ref="I7:K7"/>
    <mergeCell ref="L7:P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C66"/>
  <sheetViews>
    <sheetView zoomScale="87" zoomScaleNormal="87" zoomScalePageLayoutView="0" workbookViewId="0" topLeftCell="A1">
      <selection activeCell="R35" sqref="R35"/>
    </sheetView>
  </sheetViews>
  <sheetFormatPr defaultColWidth="7.99609375" defaultRowHeight="21" customHeight="1"/>
  <cols>
    <col min="1" max="1" width="12.77734375" style="58" customWidth="1"/>
    <col min="2" max="2" width="8.77734375" style="58" customWidth="1"/>
    <col min="3" max="6" width="7.77734375" style="58" customWidth="1"/>
    <col min="7" max="8" width="8.77734375" style="58" customWidth="1"/>
    <col min="9" max="9" width="7.4453125" style="55" hidden="1" customWidth="1"/>
    <col min="10" max="18" width="6.77734375" style="58" customWidth="1"/>
    <col min="19" max="19" width="12.77734375" style="58" customWidth="1"/>
    <col min="20" max="20" width="0.55078125" style="55" customWidth="1"/>
    <col min="21" max="21" width="0.78125" style="55" customWidth="1"/>
    <col min="22" max="16384" width="7.99609375" style="55" customWidth="1"/>
  </cols>
  <sheetData>
    <row r="1" spans="1:19" s="1301" customFormat="1" ht="12" customHeight="1">
      <c r="A1" s="1498" t="s">
        <v>888</v>
      </c>
      <c r="B1" s="1498"/>
      <c r="C1" s="1498"/>
      <c r="D1" s="1299"/>
      <c r="E1" s="1299"/>
      <c r="F1" s="1299"/>
      <c r="G1" s="1299"/>
      <c r="H1" s="1299"/>
      <c r="J1" s="1299"/>
      <c r="K1" s="1299"/>
      <c r="L1" s="1299"/>
      <c r="M1" s="1299"/>
      <c r="N1" s="1299"/>
      <c r="O1" s="1299"/>
      <c r="P1" s="1299"/>
      <c r="Q1" s="1299"/>
      <c r="R1" s="1299"/>
      <c r="S1" s="1300" t="s">
        <v>98</v>
      </c>
    </row>
    <row r="2" spans="1:19" s="49" customFormat="1" ht="12" customHeight="1">
      <c r="A2" s="48"/>
      <c r="B2" s="48"/>
      <c r="C2" s="48"/>
      <c r="D2" s="48"/>
      <c r="E2" s="48"/>
      <c r="F2" s="48"/>
      <c r="G2" s="48"/>
      <c r="H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138" customFormat="1" ht="21" customHeight="1">
      <c r="A3" s="1782" t="s">
        <v>781</v>
      </c>
      <c r="B3" s="1782"/>
      <c r="C3" s="1782"/>
      <c r="D3" s="1782"/>
      <c r="E3" s="1782"/>
      <c r="F3" s="1782"/>
      <c r="G3" s="1782"/>
      <c r="H3" s="1782"/>
      <c r="I3" s="152"/>
      <c r="J3" s="1782" t="s">
        <v>771</v>
      </c>
      <c r="K3" s="1782"/>
      <c r="L3" s="1782"/>
      <c r="M3" s="1782"/>
      <c r="N3" s="1782"/>
      <c r="O3" s="1782"/>
      <c r="P3" s="1782"/>
      <c r="Q3" s="1782"/>
      <c r="R3" s="1782"/>
      <c r="S3" s="1782"/>
    </row>
    <row r="4" spans="1:19" s="49" customFormat="1" ht="12" customHeight="1">
      <c r="A4" s="50"/>
      <c r="B4" s="50"/>
      <c r="C4" s="50"/>
      <c r="D4" s="50"/>
      <c r="E4" s="50"/>
      <c r="F4" s="50"/>
      <c r="G4" s="50"/>
      <c r="H4" s="50"/>
      <c r="I4" s="51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s="1302" customFormat="1" ht="12" customHeight="1" thickBot="1">
      <c r="A5" s="1302" t="s">
        <v>1132</v>
      </c>
      <c r="S5" s="1303" t="s">
        <v>99</v>
      </c>
    </row>
    <row r="6" spans="1:19" s="188" customFormat="1" ht="21" customHeight="1">
      <c r="A6" s="1569" t="s">
        <v>1165</v>
      </c>
      <c r="B6" s="1806" t="s">
        <v>1166</v>
      </c>
      <c r="C6" s="1809" t="s">
        <v>1167</v>
      </c>
      <c r="D6" s="1810"/>
      <c r="E6" s="1810"/>
      <c r="F6" s="1811"/>
      <c r="G6" s="1812" t="s">
        <v>1168</v>
      </c>
      <c r="H6" s="1812" t="s">
        <v>1169</v>
      </c>
      <c r="I6" s="868"/>
      <c r="J6" s="1803" t="s">
        <v>1170</v>
      </c>
      <c r="K6" s="1804"/>
      <c r="L6" s="1804"/>
      <c r="M6" s="1804"/>
      <c r="N6" s="1804"/>
      <c r="O6" s="1804"/>
      <c r="P6" s="1804"/>
      <c r="Q6" s="1804"/>
      <c r="R6" s="1805"/>
      <c r="S6" s="1567" t="s">
        <v>772</v>
      </c>
    </row>
    <row r="7" spans="1:19" s="188" customFormat="1" ht="21" customHeight="1">
      <c r="A7" s="1663"/>
      <c r="B7" s="1807"/>
      <c r="C7" s="1808" t="s">
        <v>775</v>
      </c>
      <c r="D7" s="1789"/>
      <c r="E7" s="1789"/>
      <c r="F7" s="1790"/>
      <c r="G7" s="1813"/>
      <c r="H7" s="1813"/>
      <c r="I7" s="703"/>
      <c r="J7" s="1808" t="s">
        <v>777</v>
      </c>
      <c r="K7" s="1789"/>
      <c r="L7" s="1789"/>
      <c r="M7" s="1789"/>
      <c r="N7" s="1789"/>
      <c r="O7" s="1789"/>
      <c r="P7" s="1789"/>
      <c r="Q7" s="1789"/>
      <c r="R7" s="1790"/>
      <c r="S7" s="1539"/>
    </row>
    <row r="8" spans="1:19" s="188" customFormat="1" ht="21" customHeight="1">
      <c r="A8" s="1663"/>
      <c r="B8" s="704" t="s">
        <v>773</v>
      </c>
      <c r="C8" s="705" t="s">
        <v>986</v>
      </c>
      <c r="D8" s="704" t="s">
        <v>1171</v>
      </c>
      <c r="E8" s="703" t="s">
        <v>1172</v>
      </c>
      <c r="F8" s="869" t="s">
        <v>1173</v>
      </c>
      <c r="G8" s="1813"/>
      <c r="H8" s="1813"/>
      <c r="I8" s="703"/>
      <c r="J8" s="706" t="s">
        <v>986</v>
      </c>
      <c r="K8" s="870" t="s">
        <v>1174</v>
      </c>
      <c r="L8" s="705" t="s">
        <v>1139</v>
      </c>
      <c r="M8" s="705" t="s">
        <v>1175</v>
      </c>
      <c r="N8" s="704" t="s">
        <v>1176</v>
      </c>
      <c r="O8" s="704" t="s">
        <v>1177</v>
      </c>
      <c r="P8" s="704" t="s">
        <v>1178</v>
      </c>
      <c r="Q8" s="871" t="s">
        <v>1179</v>
      </c>
      <c r="R8" s="871" t="s">
        <v>1180</v>
      </c>
      <c r="S8" s="1539"/>
    </row>
    <row r="9" spans="1:19" s="188" customFormat="1" ht="21" customHeight="1">
      <c r="A9" s="1664"/>
      <c r="B9" s="935" t="s">
        <v>774</v>
      </c>
      <c r="C9" s="935" t="s">
        <v>1</v>
      </c>
      <c r="D9" s="935" t="s">
        <v>776</v>
      </c>
      <c r="E9" s="934" t="s">
        <v>557</v>
      </c>
      <c r="F9" s="707" t="s">
        <v>22</v>
      </c>
      <c r="G9" s="1814"/>
      <c r="H9" s="1814"/>
      <c r="I9" s="703"/>
      <c r="J9" s="707" t="s">
        <v>1</v>
      </c>
      <c r="K9" s="935" t="s">
        <v>8</v>
      </c>
      <c r="L9" s="707" t="s">
        <v>101</v>
      </c>
      <c r="M9" s="707" t="s">
        <v>102</v>
      </c>
      <c r="N9" s="933" t="s">
        <v>103</v>
      </c>
      <c r="O9" s="933" t="s">
        <v>208</v>
      </c>
      <c r="P9" s="933" t="s">
        <v>104</v>
      </c>
      <c r="Q9" s="707" t="s">
        <v>209</v>
      </c>
      <c r="R9" s="935" t="s">
        <v>22</v>
      </c>
      <c r="S9" s="1540"/>
    </row>
    <row r="10" spans="1:19" s="188" customFormat="1" ht="21" customHeight="1">
      <c r="A10" s="1310">
        <v>2016</v>
      </c>
      <c r="B10" s="708">
        <v>2460</v>
      </c>
      <c r="C10" s="709">
        <v>1905</v>
      </c>
      <c r="D10" s="709">
        <v>363</v>
      </c>
      <c r="E10" s="709">
        <v>1376</v>
      </c>
      <c r="F10" s="709">
        <v>166</v>
      </c>
      <c r="G10" s="709">
        <v>363</v>
      </c>
      <c r="H10" s="709">
        <v>555</v>
      </c>
      <c r="I10" s="709">
        <v>0</v>
      </c>
      <c r="J10" s="709">
        <v>445</v>
      </c>
      <c r="K10" s="709">
        <v>5</v>
      </c>
      <c r="L10" s="709">
        <v>122</v>
      </c>
      <c r="M10" s="709">
        <v>90</v>
      </c>
      <c r="N10" s="709">
        <v>7</v>
      </c>
      <c r="O10" s="709">
        <v>14</v>
      </c>
      <c r="P10" s="709">
        <v>19</v>
      </c>
      <c r="Q10" s="709">
        <v>19</v>
      </c>
      <c r="R10" s="1311">
        <v>169</v>
      </c>
      <c r="S10" s="657">
        <v>2016</v>
      </c>
    </row>
    <row r="11" spans="1:19" s="188" customFormat="1" ht="21" customHeight="1">
      <c r="A11" s="1310">
        <v>2017</v>
      </c>
      <c r="B11" s="708">
        <v>2126</v>
      </c>
      <c r="C11" s="709">
        <v>1563</v>
      </c>
      <c r="D11" s="709">
        <v>257</v>
      </c>
      <c r="E11" s="709">
        <v>1227</v>
      </c>
      <c r="F11" s="709">
        <v>79</v>
      </c>
      <c r="G11" s="709">
        <v>376</v>
      </c>
      <c r="H11" s="709">
        <v>563</v>
      </c>
      <c r="I11" s="709">
        <v>0</v>
      </c>
      <c r="J11" s="709">
        <v>376</v>
      </c>
      <c r="K11" s="709">
        <v>13</v>
      </c>
      <c r="L11" s="709">
        <v>113</v>
      </c>
      <c r="M11" s="709">
        <v>117</v>
      </c>
      <c r="N11" s="709">
        <v>6</v>
      </c>
      <c r="O11" s="709">
        <v>14</v>
      </c>
      <c r="P11" s="709">
        <v>15</v>
      </c>
      <c r="Q11" s="709">
        <v>47</v>
      </c>
      <c r="R11" s="1311">
        <v>51</v>
      </c>
      <c r="S11" s="657">
        <v>2017</v>
      </c>
    </row>
    <row r="12" spans="1:19" s="188" customFormat="1" ht="21" customHeight="1">
      <c r="A12" s="1310">
        <v>2018</v>
      </c>
      <c r="B12" s="708">
        <v>1926</v>
      </c>
      <c r="C12" s="709">
        <v>1411</v>
      </c>
      <c r="D12" s="709">
        <v>268</v>
      </c>
      <c r="E12" s="709">
        <v>1008</v>
      </c>
      <c r="F12" s="709">
        <v>135</v>
      </c>
      <c r="G12" s="709">
        <v>412</v>
      </c>
      <c r="H12" s="709">
        <v>515</v>
      </c>
      <c r="I12" s="709">
        <v>0</v>
      </c>
      <c r="J12" s="709">
        <v>412</v>
      </c>
      <c r="K12" s="709">
        <v>2</v>
      </c>
      <c r="L12" s="709">
        <v>145</v>
      </c>
      <c r="M12" s="709">
        <v>133</v>
      </c>
      <c r="N12" s="709">
        <v>7</v>
      </c>
      <c r="O12" s="709">
        <v>27</v>
      </c>
      <c r="P12" s="709">
        <v>7</v>
      </c>
      <c r="Q12" s="709">
        <v>51</v>
      </c>
      <c r="R12" s="1311">
        <v>40</v>
      </c>
      <c r="S12" s="657">
        <v>2018</v>
      </c>
    </row>
    <row r="13" spans="1:19" s="188" customFormat="1" ht="21" customHeight="1">
      <c r="A13" s="932">
        <v>2019</v>
      </c>
      <c r="B13" s="709">
        <v>1911</v>
      </c>
      <c r="C13" s="709">
        <v>1440</v>
      </c>
      <c r="D13" s="709">
        <v>260</v>
      </c>
      <c r="E13" s="709">
        <v>1064</v>
      </c>
      <c r="F13" s="709">
        <v>116</v>
      </c>
      <c r="G13" s="709">
        <v>318</v>
      </c>
      <c r="H13" s="709">
        <v>471</v>
      </c>
      <c r="I13" s="709">
        <v>0</v>
      </c>
      <c r="J13" s="709">
        <v>318</v>
      </c>
      <c r="K13" s="709">
        <v>7</v>
      </c>
      <c r="L13" s="709">
        <v>69</v>
      </c>
      <c r="M13" s="709">
        <v>139</v>
      </c>
      <c r="N13" s="709">
        <v>4</v>
      </c>
      <c r="O13" s="709">
        <v>13</v>
      </c>
      <c r="P13" s="709">
        <v>11</v>
      </c>
      <c r="Q13" s="709">
        <v>27</v>
      </c>
      <c r="R13" s="709">
        <v>48</v>
      </c>
      <c r="S13" s="931">
        <v>2019</v>
      </c>
    </row>
    <row r="14" spans="1:19" s="464" customFormat="1" ht="21" customHeight="1">
      <c r="A14" s="710">
        <v>2020</v>
      </c>
      <c r="B14" s="711">
        <f>SUM(B15:B30)</f>
        <v>2227</v>
      </c>
      <c r="C14" s="712">
        <f aca="true" t="shared" si="0" ref="C14:Q14">SUM(C15:C311)</f>
        <v>1654</v>
      </c>
      <c r="D14" s="712">
        <f t="shared" si="0"/>
        <v>281</v>
      </c>
      <c r="E14" s="712">
        <f t="shared" si="0"/>
        <v>1154</v>
      </c>
      <c r="F14" s="712">
        <f t="shared" si="0"/>
        <v>219</v>
      </c>
      <c r="G14" s="712">
        <f t="shared" si="0"/>
        <v>324</v>
      </c>
      <c r="H14" s="712">
        <f t="shared" si="0"/>
        <v>573</v>
      </c>
      <c r="I14" s="712">
        <f t="shared" si="0"/>
        <v>0</v>
      </c>
      <c r="J14" s="712">
        <f t="shared" si="0"/>
        <v>324</v>
      </c>
      <c r="K14" s="712">
        <f t="shared" si="0"/>
        <v>7</v>
      </c>
      <c r="L14" s="712">
        <f t="shared" si="0"/>
        <v>72</v>
      </c>
      <c r="M14" s="712">
        <f t="shared" si="0"/>
        <v>137</v>
      </c>
      <c r="N14" s="712">
        <f t="shared" si="0"/>
        <v>2</v>
      </c>
      <c r="O14" s="712">
        <f t="shared" si="0"/>
        <v>9</v>
      </c>
      <c r="P14" s="712">
        <f t="shared" si="0"/>
        <v>20</v>
      </c>
      <c r="Q14" s="712">
        <f t="shared" si="0"/>
        <v>4</v>
      </c>
      <c r="R14" s="713">
        <f>SUM(R15:R30)</f>
        <v>73</v>
      </c>
      <c r="S14" s="660">
        <v>2020</v>
      </c>
    </row>
    <row r="15" spans="1:19" s="155" customFormat="1" ht="21" customHeight="1">
      <c r="A15" s="661" t="s">
        <v>1181</v>
      </c>
      <c r="B15" s="708">
        <f>SUM(C15,H15)</f>
        <v>217</v>
      </c>
      <c r="C15" s="709">
        <f>SUM(D15:F15)</f>
        <v>135</v>
      </c>
      <c r="D15" s="709">
        <v>19</v>
      </c>
      <c r="E15" s="709">
        <v>103</v>
      </c>
      <c r="F15" s="714">
        <v>13</v>
      </c>
      <c r="G15" s="709">
        <v>26</v>
      </c>
      <c r="H15" s="709">
        <v>82</v>
      </c>
      <c r="I15" s="709">
        <v>0</v>
      </c>
      <c r="J15" s="709">
        <f>SUM(K15:R15)</f>
        <v>26</v>
      </c>
      <c r="K15" s="692" t="s">
        <v>1217</v>
      </c>
      <c r="L15" s="709">
        <v>12</v>
      </c>
      <c r="M15" s="709">
        <v>3</v>
      </c>
      <c r="N15" s="692" t="s">
        <v>1217</v>
      </c>
      <c r="O15" s="692" t="s">
        <v>1217</v>
      </c>
      <c r="P15" s="692" t="s">
        <v>1217</v>
      </c>
      <c r="Q15" s="692" t="s">
        <v>1217</v>
      </c>
      <c r="R15" s="693">
        <v>11</v>
      </c>
      <c r="S15" s="612" t="s">
        <v>210</v>
      </c>
    </row>
    <row r="16" spans="1:19" s="155" customFormat="1" ht="21" customHeight="1">
      <c r="A16" s="661" t="s">
        <v>1182</v>
      </c>
      <c r="B16" s="708">
        <f>SUM(C16,H16)</f>
        <v>58</v>
      </c>
      <c r="C16" s="709">
        <f aca="true" t="shared" si="1" ref="C16:C30">SUM(D16:F16)</f>
        <v>44</v>
      </c>
      <c r="D16" s="709">
        <v>8</v>
      </c>
      <c r="E16" s="709">
        <v>29</v>
      </c>
      <c r="F16" s="714">
        <v>7</v>
      </c>
      <c r="G16" s="709">
        <v>6</v>
      </c>
      <c r="H16" s="709">
        <v>14</v>
      </c>
      <c r="I16" s="709">
        <v>0</v>
      </c>
      <c r="J16" s="709">
        <f aca="true" t="shared" si="2" ref="J16:J30">SUM(K16:R16)</f>
        <v>6</v>
      </c>
      <c r="K16" s="692" t="s">
        <v>1217</v>
      </c>
      <c r="L16" s="709">
        <v>5</v>
      </c>
      <c r="M16" s="692" t="s">
        <v>1217</v>
      </c>
      <c r="N16" s="692" t="s">
        <v>1217</v>
      </c>
      <c r="O16" s="692" t="s">
        <v>1217</v>
      </c>
      <c r="P16" s="692" t="s">
        <v>1217</v>
      </c>
      <c r="Q16" s="692" t="s">
        <v>1217</v>
      </c>
      <c r="R16" s="693">
        <v>1</v>
      </c>
      <c r="S16" s="664" t="s">
        <v>211</v>
      </c>
    </row>
    <row r="17" spans="1:19" s="155" customFormat="1" ht="21" customHeight="1">
      <c r="A17" s="661" t="s">
        <v>1151</v>
      </c>
      <c r="B17" s="708">
        <f>SUM(C17,H17)</f>
        <v>137</v>
      </c>
      <c r="C17" s="709">
        <f t="shared" si="1"/>
        <v>94</v>
      </c>
      <c r="D17" s="709">
        <v>7</v>
      </c>
      <c r="E17" s="709">
        <v>82</v>
      </c>
      <c r="F17" s="714">
        <v>5</v>
      </c>
      <c r="G17" s="709">
        <v>8</v>
      </c>
      <c r="H17" s="709">
        <v>43</v>
      </c>
      <c r="I17" s="709">
        <v>0</v>
      </c>
      <c r="J17" s="709">
        <f t="shared" si="2"/>
        <v>8</v>
      </c>
      <c r="K17" s="692" t="s">
        <v>1217</v>
      </c>
      <c r="L17" s="709">
        <v>1</v>
      </c>
      <c r="M17" s="692">
        <v>4</v>
      </c>
      <c r="N17" s="692" t="s">
        <v>1217</v>
      </c>
      <c r="O17" s="692" t="s">
        <v>1217</v>
      </c>
      <c r="P17" s="692">
        <v>1</v>
      </c>
      <c r="Q17" s="692" t="s">
        <v>1217</v>
      </c>
      <c r="R17" s="693">
        <v>2</v>
      </c>
      <c r="S17" s="664" t="s">
        <v>212</v>
      </c>
    </row>
    <row r="18" spans="1:19" s="155" customFormat="1" ht="21" customHeight="1">
      <c r="A18" s="661" t="s">
        <v>1152</v>
      </c>
      <c r="B18" s="708">
        <f>SUM(C18,H18)</f>
        <v>81</v>
      </c>
      <c r="C18" s="709">
        <f t="shared" si="1"/>
        <v>46</v>
      </c>
      <c r="D18" s="709">
        <v>4</v>
      </c>
      <c r="E18" s="709">
        <v>32</v>
      </c>
      <c r="F18" s="714">
        <v>10</v>
      </c>
      <c r="G18" s="709">
        <v>1</v>
      </c>
      <c r="H18" s="709">
        <v>35</v>
      </c>
      <c r="I18" s="709">
        <v>0</v>
      </c>
      <c r="J18" s="709">
        <f t="shared" si="2"/>
        <v>1</v>
      </c>
      <c r="K18" s="692" t="s">
        <v>1217</v>
      </c>
      <c r="L18" s="692" t="s">
        <v>1217</v>
      </c>
      <c r="M18" s="692">
        <v>1</v>
      </c>
      <c r="N18" s="692" t="s">
        <v>1217</v>
      </c>
      <c r="O18" s="692" t="s">
        <v>1217</v>
      </c>
      <c r="P18" s="692" t="s">
        <v>1217</v>
      </c>
      <c r="Q18" s="692" t="s">
        <v>1217</v>
      </c>
      <c r="R18" s="692" t="s">
        <v>1217</v>
      </c>
      <c r="S18" s="664" t="s">
        <v>213</v>
      </c>
    </row>
    <row r="19" spans="1:19" s="155" customFormat="1" ht="21" customHeight="1">
      <c r="A19" s="661" t="s">
        <v>1183</v>
      </c>
      <c r="B19" s="708">
        <f aca="true" t="shared" si="3" ref="B19:B30">SUM(C19,H19)</f>
        <v>101</v>
      </c>
      <c r="C19" s="709">
        <f t="shared" si="1"/>
        <v>67</v>
      </c>
      <c r="D19" s="709">
        <v>7</v>
      </c>
      <c r="E19" s="709">
        <v>53</v>
      </c>
      <c r="F19" s="714">
        <v>7</v>
      </c>
      <c r="G19" s="692" t="s">
        <v>1216</v>
      </c>
      <c r="H19" s="709">
        <v>34</v>
      </c>
      <c r="I19" s="709">
        <v>0</v>
      </c>
      <c r="J19" s="709">
        <f t="shared" si="2"/>
        <v>0</v>
      </c>
      <c r="K19" s="692" t="s">
        <v>1217</v>
      </c>
      <c r="L19" s="692" t="s">
        <v>1217</v>
      </c>
      <c r="M19" s="692" t="s">
        <v>1217</v>
      </c>
      <c r="N19" s="692" t="s">
        <v>1217</v>
      </c>
      <c r="O19" s="692" t="s">
        <v>1217</v>
      </c>
      <c r="P19" s="692" t="s">
        <v>1217</v>
      </c>
      <c r="Q19" s="692" t="s">
        <v>1217</v>
      </c>
      <c r="R19" s="692" t="s">
        <v>1217</v>
      </c>
      <c r="S19" s="664" t="s">
        <v>214</v>
      </c>
    </row>
    <row r="20" spans="1:19" s="155" customFormat="1" ht="21" customHeight="1">
      <c r="A20" s="661" t="s">
        <v>1184</v>
      </c>
      <c r="B20" s="708">
        <f t="shared" si="3"/>
        <v>100</v>
      </c>
      <c r="C20" s="709">
        <f t="shared" si="1"/>
        <v>59</v>
      </c>
      <c r="D20" s="709">
        <v>11</v>
      </c>
      <c r="E20" s="709">
        <v>40</v>
      </c>
      <c r="F20" s="714">
        <v>8</v>
      </c>
      <c r="G20" s="709">
        <v>11</v>
      </c>
      <c r="H20" s="709">
        <v>41</v>
      </c>
      <c r="I20" s="709">
        <v>0</v>
      </c>
      <c r="J20" s="709">
        <f t="shared" si="2"/>
        <v>11</v>
      </c>
      <c r="K20" s="692">
        <v>1</v>
      </c>
      <c r="L20" s="692">
        <v>4</v>
      </c>
      <c r="M20" s="692">
        <v>2</v>
      </c>
      <c r="N20" s="692">
        <v>1</v>
      </c>
      <c r="O20" s="692" t="s">
        <v>1217</v>
      </c>
      <c r="P20" s="715">
        <v>1</v>
      </c>
      <c r="Q20" s="692" t="s">
        <v>1217</v>
      </c>
      <c r="R20" s="693">
        <v>2</v>
      </c>
      <c r="S20" s="664" t="s">
        <v>215</v>
      </c>
    </row>
    <row r="21" spans="1:19" s="155" customFormat="1" ht="21" customHeight="1">
      <c r="A21" s="661" t="s">
        <v>1185</v>
      </c>
      <c r="B21" s="708">
        <f t="shared" si="3"/>
        <v>97</v>
      </c>
      <c r="C21" s="709">
        <f t="shared" si="1"/>
        <v>72</v>
      </c>
      <c r="D21" s="709">
        <v>15</v>
      </c>
      <c r="E21" s="709">
        <v>56</v>
      </c>
      <c r="F21" s="714">
        <v>1</v>
      </c>
      <c r="G21" s="709">
        <v>15</v>
      </c>
      <c r="H21" s="709">
        <v>25</v>
      </c>
      <c r="I21" s="709">
        <v>0</v>
      </c>
      <c r="J21" s="709">
        <f t="shared" si="2"/>
        <v>15</v>
      </c>
      <c r="K21" s="692" t="s">
        <v>1217</v>
      </c>
      <c r="L21" s="715">
        <v>5</v>
      </c>
      <c r="M21" s="692" t="s">
        <v>1217</v>
      </c>
      <c r="N21" s="692" t="s">
        <v>1217</v>
      </c>
      <c r="O21" s="692" t="s">
        <v>1217</v>
      </c>
      <c r="P21" s="715">
        <v>4</v>
      </c>
      <c r="Q21" s="692" t="s">
        <v>1217</v>
      </c>
      <c r="R21" s="693">
        <v>6</v>
      </c>
      <c r="S21" s="664" t="s">
        <v>216</v>
      </c>
    </row>
    <row r="22" spans="1:19" s="155" customFormat="1" ht="21" customHeight="1">
      <c r="A22" s="661" t="s">
        <v>1186</v>
      </c>
      <c r="B22" s="708">
        <f t="shared" si="3"/>
        <v>138</v>
      </c>
      <c r="C22" s="709">
        <f t="shared" si="1"/>
        <v>100</v>
      </c>
      <c r="D22" s="709">
        <v>15</v>
      </c>
      <c r="E22" s="709">
        <v>79</v>
      </c>
      <c r="F22" s="714">
        <v>6</v>
      </c>
      <c r="G22" s="709">
        <v>17</v>
      </c>
      <c r="H22" s="709">
        <v>38</v>
      </c>
      <c r="I22" s="709">
        <v>0</v>
      </c>
      <c r="J22" s="709">
        <f t="shared" si="2"/>
        <v>17</v>
      </c>
      <c r="K22" s="715" t="s">
        <v>1217</v>
      </c>
      <c r="L22" s="715">
        <v>12</v>
      </c>
      <c r="M22" s="692">
        <v>1</v>
      </c>
      <c r="N22" s="692" t="s">
        <v>1217</v>
      </c>
      <c r="O22" s="692" t="s">
        <v>1217</v>
      </c>
      <c r="P22" s="692">
        <v>3</v>
      </c>
      <c r="Q22" s="692" t="s">
        <v>1217</v>
      </c>
      <c r="R22" s="693">
        <v>1</v>
      </c>
      <c r="S22" s="664" t="s">
        <v>217</v>
      </c>
    </row>
    <row r="23" spans="1:19" s="155" customFormat="1" ht="21" customHeight="1">
      <c r="A23" s="661" t="s">
        <v>1157</v>
      </c>
      <c r="B23" s="708">
        <f t="shared" si="3"/>
        <v>62</v>
      </c>
      <c r="C23" s="709">
        <f t="shared" si="1"/>
        <v>49</v>
      </c>
      <c r="D23" s="709">
        <v>2</v>
      </c>
      <c r="E23" s="709">
        <v>47</v>
      </c>
      <c r="F23" s="692" t="s">
        <v>1216</v>
      </c>
      <c r="G23" s="709">
        <v>3</v>
      </c>
      <c r="H23" s="709">
        <v>13</v>
      </c>
      <c r="I23" s="709">
        <v>0</v>
      </c>
      <c r="J23" s="709">
        <f t="shared" si="2"/>
        <v>3</v>
      </c>
      <c r="K23" s="692">
        <v>1</v>
      </c>
      <c r="L23" s="715" t="s">
        <v>1217</v>
      </c>
      <c r="M23" s="692" t="s">
        <v>1217</v>
      </c>
      <c r="N23" s="692" t="s">
        <v>1217</v>
      </c>
      <c r="O23" s="692" t="s">
        <v>1217</v>
      </c>
      <c r="P23" s="692" t="s">
        <v>1217</v>
      </c>
      <c r="Q23" s="692" t="s">
        <v>1217</v>
      </c>
      <c r="R23" s="693">
        <v>2</v>
      </c>
      <c r="S23" s="664" t="s">
        <v>218</v>
      </c>
    </row>
    <row r="24" spans="1:19" s="155" customFormat="1" ht="21" customHeight="1">
      <c r="A24" s="661" t="s">
        <v>1158</v>
      </c>
      <c r="B24" s="708">
        <f t="shared" si="3"/>
        <v>54</v>
      </c>
      <c r="C24" s="709">
        <f t="shared" si="1"/>
        <v>44</v>
      </c>
      <c r="D24" s="709">
        <v>4</v>
      </c>
      <c r="E24" s="709">
        <v>37</v>
      </c>
      <c r="F24" s="714">
        <v>3</v>
      </c>
      <c r="G24" s="709">
        <v>8</v>
      </c>
      <c r="H24" s="709">
        <v>10</v>
      </c>
      <c r="I24" s="709">
        <v>0</v>
      </c>
      <c r="J24" s="709">
        <f t="shared" si="2"/>
        <v>8</v>
      </c>
      <c r="K24" s="692" t="s">
        <v>1217</v>
      </c>
      <c r="L24" s="715">
        <v>1</v>
      </c>
      <c r="M24" s="692" t="s">
        <v>1217</v>
      </c>
      <c r="N24" s="692">
        <v>1</v>
      </c>
      <c r="O24" s="692" t="s">
        <v>1217</v>
      </c>
      <c r="P24" s="692">
        <v>3</v>
      </c>
      <c r="Q24" s="692" t="s">
        <v>1217</v>
      </c>
      <c r="R24" s="693">
        <v>3</v>
      </c>
      <c r="S24" s="664" t="s">
        <v>219</v>
      </c>
    </row>
    <row r="25" spans="1:19" s="155" customFormat="1" ht="21" customHeight="1">
      <c r="A25" s="661" t="s">
        <v>1187</v>
      </c>
      <c r="B25" s="708">
        <f t="shared" si="3"/>
        <v>49</v>
      </c>
      <c r="C25" s="709">
        <f t="shared" si="1"/>
        <v>43</v>
      </c>
      <c r="D25" s="709">
        <v>4</v>
      </c>
      <c r="E25" s="709">
        <v>32</v>
      </c>
      <c r="F25" s="714">
        <v>7</v>
      </c>
      <c r="G25" s="709">
        <v>6</v>
      </c>
      <c r="H25" s="709">
        <v>6</v>
      </c>
      <c r="I25" s="709">
        <v>0</v>
      </c>
      <c r="J25" s="709">
        <f t="shared" si="2"/>
        <v>6</v>
      </c>
      <c r="K25" s="715" t="s">
        <v>1217</v>
      </c>
      <c r="L25" s="715">
        <v>1</v>
      </c>
      <c r="M25" s="692" t="s">
        <v>1217</v>
      </c>
      <c r="N25" s="692" t="s">
        <v>1217</v>
      </c>
      <c r="O25" s="692" t="s">
        <v>1217</v>
      </c>
      <c r="P25" s="715">
        <v>2</v>
      </c>
      <c r="Q25" s="692" t="s">
        <v>1217</v>
      </c>
      <c r="R25" s="693">
        <v>3</v>
      </c>
      <c r="S25" s="664" t="s">
        <v>220</v>
      </c>
    </row>
    <row r="26" spans="1:19" s="155" customFormat="1" ht="21" customHeight="1">
      <c r="A26" s="661" t="s">
        <v>1188</v>
      </c>
      <c r="B26" s="708">
        <f t="shared" si="3"/>
        <v>85</v>
      </c>
      <c r="C26" s="709">
        <f t="shared" si="1"/>
        <v>77</v>
      </c>
      <c r="D26" s="709">
        <v>6</v>
      </c>
      <c r="E26" s="709">
        <v>62</v>
      </c>
      <c r="F26" s="714">
        <v>9</v>
      </c>
      <c r="G26" s="709">
        <v>9</v>
      </c>
      <c r="H26" s="709">
        <v>8</v>
      </c>
      <c r="I26" s="709">
        <v>0</v>
      </c>
      <c r="J26" s="709">
        <f>SUM(K26:R26)</f>
        <v>9</v>
      </c>
      <c r="K26" s="692" t="s">
        <v>1217</v>
      </c>
      <c r="L26" s="715">
        <v>2</v>
      </c>
      <c r="M26" s="715">
        <v>1</v>
      </c>
      <c r="N26" s="692" t="s">
        <v>1217</v>
      </c>
      <c r="O26" s="715">
        <v>3</v>
      </c>
      <c r="P26" s="692">
        <v>1</v>
      </c>
      <c r="Q26" s="692" t="s">
        <v>1217</v>
      </c>
      <c r="R26" s="693">
        <v>2</v>
      </c>
      <c r="S26" s="664" t="s">
        <v>221</v>
      </c>
    </row>
    <row r="27" spans="1:19" s="155" customFormat="1" ht="21" customHeight="1">
      <c r="A27" s="661" t="s">
        <v>1161</v>
      </c>
      <c r="B27" s="708">
        <f t="shared" si="3"/>
        <v>212</v>
      </c>
      <c r="C27" s="709">
        <f t="shared" si="1"/>
        <v>160</v>
      </c>
      <c r="D27" s="709">
        <v>14</v>
      </c>
      <c r="E27" s="709">
        <v>89</v>
      </c>
      <c r="F27" s="714">
        <v>57</v>
      </c>
      <c r="G27" s="709">
        <v>18</v>
      </c>
      <c r="H27" s="709">
        <v>52</v>
      </c>
      <c r="I27" s="709">
        <v>0</v>
      </c>
      <c r="J27" s="709">
        <f>SUM(K27:R27)</f>
        <v>18</v>
      </c>
      <c r="K27" s="692">
        <v>2</v>
      </c>
      <c r="L27" s="715">
        <v>6</v>
      </c>
      <c r="M27" s="692" t="s">
        <v>1217</v>
      </c>
      <c r="N27" s="692" t="s">
        <v>1217</v>
      </c>
      <c r="O27" s="715">
        <v>1</v>
      </c>
      <c r="P27" s="692">
        <v>1</v>
      </c>
      <c r="Q27" s="692">
        <v>1</v>
      </c>
      <c r="R27" s="693">
        <v>7</v>
      </c>
      <c r="S27" s="664" t="s">
        <v>3</v>
      </c>
    </row>
    <row r="28" spans="1:19" s="155" customFormat="1" ht="21" customHeight="1">
      <c r="A28" s="661" t="s">
        <v>1189</v>
      </c>
      <c r="B28" s="708">
        <f t="shared" si="3"/>
        <v>212</v>
      </c>
      <c r="C28" s="709">
        <f t="shared" si="1"/>
        <v>167</v>
      </c>
      <c r="D28" s="709">
        <v>14</v>
      </c>
      <c r="E28" s="709">
        <v>105</v>
      </c>
      <c r="F28" s="714">
        <v>48</v>
      </c>
      <c r="G28" s="709">
        <v>13</v>
      </c>
      <c r="H28" s="709">
        <v>45</v>
      </c>
      <c r="I28" s="709">
        <v>0</v>
      </c>
      <c r="J28" s="709">
        <f t="shared" si="2"/>
        <v>13</v>
      </c>
      <c r="K28" s="692" t="s">
        <v>1217</v>
      </c>
      <c r="L28" s="715">
        <v>2</v>
      </c>
      <c r="M28" s="692">
        <v>1</v>
      </c>
      <c r="N28" s="692" t="s">
        <v>1216</v>
      </c>
      <c r="O28" s="715">
        <v>3</v>
      </c>
      <c r="P28" s="692" t="s">
        <v>1216</v>
      </c>
      <c r="Q28" s="692" t="s">
        <v>1217</v>
      </c>
      <c r="R28" s="693">
        <v>7</v>
      </c>
      <c r="S28" s="664" t="s">
        <v>4</v>
      </c>
    </row>
    <row r="29" spans="1:19" s="155" customFormat="1" ht="21" customHeight="1">
      <c r="A29" s="661" t="s">
        <v>1190</v>
      </c>
      <c r="B29" s="708">
        <f t="shared" si="3"/>
        <v>245</v>
      </c>
      <c r="C29" s="709">
        <f t="shared" si="1"/>
        <v>220</v>
      </c>
      <c r="D29" s="709">
        <v>87</v>
      </c>
      <c r="E29" s="709">
        <v>127</v>
      </c>
      <c r="F29" s="714">
        <v>6</v>
      </c>
      <c r="G29" s="709">
        <v>95</v>
      </c>
      <c r="H29" s="709">
        <v>25</v>
      </c>
      <c r="I29" s="709">
        <v>0</v>
      </c>
      <c r="J29" s="709">
        <f t="shared" si="2"/>
        <v>95</v>
      </c>
      <c r="K29" s="692">
        <v>3</v>
      </c>
      <c r="L29" s="715">
        <v>4</v>
      </c>
      <c r="M29" s="715">
        <v>72</v>
      </c>
      <c r="N29" s="692" t="s">
        <v>1217</v>
      </c>
      <c r="O29" s="715">
        <v>2</v>
      </c>
      <c r="P29" s="692">
        <v>2</v>
      </c>
      <c r="Q29" s="692" t="s">
        <v>1216</v>
      </c>
      <c r="R29" s="693">
        <v>12</v>
      </c>
      <c r="S29" s="664" t="s">
        <v>5</v>
      </c>
    </row>
    <row r="30" spans="1:19" s="155" customFormat="1" ht="21" customHeight="1">
      <c r="A30" s="661" t="s">
        <v>1191</v>
      </c>
      <c r="B30" s="708">
        <f t="shared" si="3"/>
        <v>379</v>
      </c>
      <c r="C30" s="709">
        <f t="shared" si="1"/>
        <v>277</v>
      </c>
      <c r="D30" s="709">
        <v>64</v>
      </c>
      <c r="E30" s="709">
        <v>181</v>
      </c>
      <c r="F30" s="714">
        <v>32</v>
      </c>
      <c r="G30" s="709">
        <v>88</v>
      </c>
      <c r="H30" s="709">
        <v>102</v>
      </c>
      <c r="I30" s="709">
        <v>0</v>
      </c>
      <c r="J30" s="709">
        <f t="shared" si="2"/>
        <v>88</v>
      </c>
      <c r="K30" s="692" t="s">
        <v>1217</v>
      </c>
      <c r="L30" s="715">
        <v>17</v>
      </c>
      <c r="M30" s="715">
        <v>52</v>
      </c>
      <c r="N30" s="715" t="s">
        <v>1217</v>
      </c>
      <c r="O30" s="715" t="s">
        <v>1216</v>
      </c>
      <c r="P30" s="692">
        <v>2</v>
      </c>
      <c r="Q30" s="715">
        <v>3</v>
      </c>
      <c r="R30" s="693">
        <v>14</v>
      </c>
      <c r="S30" s="664" t="s">
        <v>6</v>
      </c>
    </row>
    <row r="31" spans="1:19" s="155" customFormat="1" ht="5.25" customHeight="1" thickBot="1">
      <c r="A31" s="291"/>
      <c r="B31" s="292"/>
      <c r="C31" s="293"/>
      <c r="D31" s="293"/>
      <c r="E31" s="294"/>
      <c r="F31" s="294"/>
      <c r="G31" s="294"/>
      <c r="H31" s="293"/>
      <c r="I31" s="294">
        <v>0</v>
      </c>
      <c r="J31" s="293"/>
      <c r="K31" s="295"/>
      <c r="L31" s="295"/>
      <c r="M31" s="295"/>
      <c r="N31" s="295"/>
      <c r="O31" s="295"/>
      <c r="P31" s="295"/>
      <c r="Q31" s="295"/>
      <c r="R31" s="296"/>
      <c r="S31" s="297"/>
    </row>
    <row r="32" spans="1:19" s="49" customFormat="1" ht="12" customHeight="1">
      <c r="A32" s="56" t="s">
        <v>778</v>
      </c>
      <c r="B32" s="48"/>
      <c r="C32" s="50"/>
      <c r="D32" s="50"/>
      <c r="E32" s="50"/>
      <c r="F32" s="50"/>
      <c r="G32" s="50"/>
      <c r="H32" s="50"/>
      <c r="I32" s="51"/>
      <c r="J32" s="1815" t="s">
        <v>1319</v>
      </c>
      <c r="K32" s="1815"/>
      <c r="L32" s="1815"/>
      <c r="M32" s="1815"/>
      <c r="N32" s="1815"/>
      <c r="O32" s="1815"/>
      <c r="P32" s="1815"/>
      <c r="Q32" s="1815"/>
      <c r="R32" s="1815"/>
      <c r="S32" s="48"/>
    </row>
    <row r="33" spans="1:18" s="49" customFormat="1" ht="12" customHeight="1">
      <c r="A33" s="49" t="s">
        <v>222</v>
      </c>
      <c r="C33" s="51"/>
      <c r="D33" s="51"/>
      <c r="E33" s="51"/>
      <c r="F33" s="51"/>
      <c r="G33" s="51"/>
      <c r="H33" s="51"/>
      <c r="I33" s="51"/>
      <c r="J33" s="288" t="s">
        <v>223</v>
      </c>
      <c r="K33" s="289"/>
      <c r="L33" s="51"/>
      <c r="M33" s="289"/>
      <c r="N33" s="290"/>
      <c r="O33" s="289"/>
      <c r="P33" s="290"/>
      <c r="Q33" s="289"/>
      <c r="R33" s="51"/>
    </row>
    <row r="35" spans="3:18" ht="21" customHeight="1">
      <c r="C35" s="57"/>
      <c r="D35" s="57"/>
      <c r="E35" s="57"/>
      <c r="F35" s="57"/>
      <c r="G35" s="57"/>
      <c r="H35" s="57"/>
      <c r="I35" s="54"/>
      <c r="J35" s="57"/>
      <c r="K35" s="57"/>
      <c r="L35" s="57"/>
      <c r="M35" s="60"/>
      <c r="N35" s="57"/>
      <c r="O35" s="57"/>
      <c r="P35" s="57"/>
      <c r="Q35" s="57"/>
      <c r="R35" s="57"/>
    </row>
    <row r="36" spans="3:81" ht="21" customHeight="1">
      <c r="C36" s="57"/>
      <c r="D36" s="57"/>
      <c r="E36" s="57"/>
      <c r="F36" s="57"/>
      <c r="G36" s="57"/>
      <c r="H36" s="57"/>
      <c r="I36" s="54"/>
      <c r="J36" s="57"/>
      <c r="K36" s="57"/>
      <c r="L36" s="57"/>
      <c r="M36" s="60"/>
      <c r="N36" s="57"/>
      <c r="O36" s="57"/>
      <c r="P36" s="57"/>
      <c r="Q36" s="57"/>
      <c r="R36" s="57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3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49"/>
      <c r="BX36" s="49"/>
      <c r="BY36" s="49"/>
      <c r="BZ36" s="49"/>
      <c r="CA36" s="49"/>
      <c r="CB36" s="49"/>
      <c r="CC36" s="49"/>
    </row>
    <row r="37" spans="3:81" ht="21" customHeight="1">
      <c r="C37" s="57"/>
      <c r="D37" s="57"/>
      <c r="E37" s="57"/>
      <c r="F37" s="57"/>
      <c r="G37" s="57"/>
      <c r="H37" s="57"/>
      <c r="I37" s="54"/>
      <c r="J37" s="57"/>
      <c r="K37" s="57"/>
      <c r="L37" s="57"/>
      <c r="M37" s="60"/>
      <c r="N37" s="57"/>
      <c r="O37" s="57"/>
      <c r="P37" s="57"/>
      <c r="Q37" s="57"/>
      <c r="R37" s="57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77"/>
      <c r="BB37" s="63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77"/>
      <c r="BW37" s="49"/>
      <c r="BX37" s="49"/>
      <c r="BY37" s="49"/>
      <c r="BZ37" s="49"/>
      <c r="CA37" s="49"/>
      <c r="CB37" s="49"/>
      <c r="CC37" s="49"/>
    </row>
    <row r="38" spans="3:81" ht="21" customHeight="1">
      <c r="C38" s="57"/>
      <c r="D38" s="57"/>
      <c r="E38" s="57"/>
      <c r="F38" s="57"/>
      <c r="G38" s="57"/>
      <c r="H38" s="57"/>
      <c r="I38" s="54"/>
      <c r="J38" s="57"/>
      <c r="K38" s="57"/>
      <c r="L38" s="57"/>
      <c r="M38" s="60"/>
      <c r="N38" s="57"/>
      <c r="O38" s="57"/>
      <c r="P38" s="57"/>
      <c r="Q38" s="57"/>
      <c r="R38" s="57"/>
      <c r="AE38" s="52"/>
      <c r="AF38" s="1800"/>
      <c r="AG38" s="1800"/>
      <c r="AH38" s="1800"/>
      <c r="AI38" s="1800"/>
      <c r="AJ38" s="1800"/>
      <c r="AK38" s="1800"/>
      <c r="AL38" s="1800"/>
      <c r="AM38" s="1800"/>
      <c r="AN38" s="1800"/>
      <c r="AO38" s="1800"/>
      <c r="AP38" s="52"/>
      <c r="AQ38" s="52"/>
      <c r="AR38" s="1800"/>
      <c r="AS38" s="1800"/>
      <c r="AT38" s="1800"/>
      <c r="AU38" s="1800"/>
      <c r="AV38" s="1800"/>
      <c r="AW38" s="1800"/>
      <c r="AX38" s="1800"/>
      <c r="AY38" s="1800"/>
      <c r="AZ38" s="1800"/>
      <c r="BA38" s="64"/>
      <c r="BB38" s="64"/>
      <c r="BC38" s="52"/>
      <c r="BD38" s="1800"/>
      <c r="BE38" s="1800"/>
      <c r="BF38" s="1800"/>
      <c r="BG38" s="1800"/>
      <c r="BH38" s="1800"/>
      <c r="BI38" s="1800"/>
      <c r="BJ38" s="1800"/>
      <c r="BK38" s="52"/>
      <c r="BL38" s="52"/>
      <c r="BM38" s="1800"/>
      <c r="BN38" s="1800"/>
      <c r="BO38" s="1800"/>
      <c r="BP38" s="1800"/>
      <c r="BQ38" s="1800"/>
      <c r="BR38" s="1800"/>
      <c r="BS38" s="1800"/>
      <c r="BT38" s="1800"/>
      <c r="BU38" s="1800"/>
      <c r="BV38" s="64"/>
      <c r="BW38" s="53"/>
      <c r="BX38" s="53"/>
      <c r="BY38" s="53"/>
      <c r="BZ38" s="53"/>
      <c r="CA38" s="53"/>
      <c r="CB38" s="53"/>
      <c r="CC38" s="53"/>
    </row>
    <row r="39" spans="3:81" ht="21" customHeight="1">
      <c r="C39" s="57"/>
      <c r="D39" s="57"/>
      <c r="E39" s="57"/>
      <c r="F39" s="57"/>
      <c r="G39" s="57"/>
      <c r="H39" s="57"/>
      <c r="I39" s="54"/>
      <c r="J39" s="57"/>
      <c r="K39" s="57"/>
      <c r="L39" s="57"/>
      <c r="M39" s="60"/>
      <c r="N39" s="57"/>
      <c r="O39" s="57"/>
      <c r="P39" s="57"/>
      <c r="Q39" s="57"/>
      <c r="R39" s="57"/>
      <c r="AE39" s="51"/>
      <c r="AF39" s="178"/>
      <c r="AG39" s="178"/>
      <c r="AH39" s="1800"/>
      <c r="AI39" s="1800"/>
      <c r="AJ39" s="1800"/>
      <c r="AK39" s="1800"/>
      <c r="AL39" s="1800"/>
      <c r="AM39" s="1800"/>
      <c r="AN39" s="1800"/>
      <c r="AO39" s="1800"/>
      <c r="AP39" s="52"/>
      <c r="AQ39" s="52"/>
      <c r="AR39" s="1800"/>
      <c r="AS39" s="1800"/>
      <c r="AT39" s="1800"/>
      <c r="AU39" s="1800"/>
      <c r="AV39" s="1800"/>
      <c r="AW39" s="1800"/>
      <c r="AX39" s="1800"/>
      <c r="AY39" s="1800"/>
      <c r="AZ39" s="1800"/>
      <c r="BA39" s="51"/>
      <c r="BB39" s="64"/>
      <c r="BC39" s="51"/>
      <c r="BD39" s="51"/>
      <c r="BE39" s="1801"/>
      <c r="BF39" s="1801"/>
      <c r="BG39" s="1801"/>
      <c r="BH39" s="1801"/>
      <c r="BI39" s="1802"/>
      <c r="BJ39" s="1802"/>
      <c r="BK39" s="52"/>
      <c r="BL39" s="52"/>
      <c r="BM39" s="1800"/>
      <c r="BN39" s="1800"/>
      <c r="BO39" s="1800"/>
      <c r="BP39" s="1800"/>
      <c r="BQ39" s="1800"/>
      <c r="BR39" s="1800"/>
      <c r="BS39" s="1800"/>
      <c r="BT39" s="1800"/>
      <c r="BU39" s="1800"/>
      <c r="BV39" s="51"/>
      <c r="BW39" s="53"/>
      <c r="BX39" s="53"/>
      <c r="BY39" s="53"/>
      <c r="BZ39" s="53"/>
      <c r="CA39" s="53"/>
      <c r="CB39" s="53"/>
      <c r="CC39" s="53"/>
    </row>
    <row r="40" spans="3:81" ht="21" customHeight="1">
      <c r="C40" s="57"/>
      <c r="D40" s="57"/>
      <c r="E40" s="57"/>
      <c r="F40" s="57"/>
      <c r="G40" s="57"/>
      <c r="H40" s="57"/>
      <c r="I40" s="54"/>
      <c r="J40" s="57"/>
      <c r="K40" s="57"/>
      <c r="L40" s="57"/>
      <c r="M40" s="60"/>
      <c r="N40" s="57"/>
      <c r="O40" s="57"/>
      <c r="P40" s="57"/>
      <c r="Q40" s="57"/>
      <c r="R40" s="57"/>
      <c r="AE40" s="51"/>
      <c r="AF40" s="52"/>
      <c r="AG40" s="52"/>
      <c r="AH40" s="52"/>
      <c r="AI40" s="1800"/>
      <c r="AJ40" s="1800"/>
      <c r="AK40" s="1800"/>
      <c r="AL40" s="1800"/>
      <c r="AM40" s="1800"/>
      <c r="AN40" s="1800"/>
      <c r="AO40" s="52"/>
      <c r="AP40" s="52"/>
      <c r="AQ40" s="52"/>
      <c r="AR40" s="52"/>
      <c r="AS40" s="1800"/>
      <c r="AT40" s="1800"/>
      <c r="AU40" s="52"/>
      <c r="AV40" s="52"/>
      <c r="AW40" s="52"/>
      <c r="AX40" s="52"/>
      <c r="AY40" s="52"/>
      <c r="AZ40" s="52"/>
      <c r="BA40" s="51"/>
      <c r="BB40" s="64"/>
      <c r="BC40" s="51"/>
      <c r="BD40" s="51"/>
      <c r="BE40" s="52"/>
      <c r="BF40" s="52"/>
      <c r="BG40" s="52"/>
      <c r="BH40" s="52"/>
      <c r="BI40" s="1802"/>
      <c r="BJ40" s="1802"/>
      <c r="BK40" s="52"/>
      <c r="BL40" s="52"/>
      <c r="BM40" s="1800"/>
      <c r="BN40" s="1800"/>
      <c r="BO40" s="1800"/>
      <c r="BP40" s="1800"/>
      <c r="BQ40" s="1800"/>
      <c r="BR40" s="1800"/>
      <c r="BS40" s="1800"/>
      <c r="BT40" s="1800"/>
      <c r="BU40" s="1800"/>
      <c r="BV40" s="51"/>
      <c r="BW40" s="53"/>
      <c r="BX40" s="53"/>
      <c r="BY40" s="53"/>
      <c r="BZ40" s="53"/>
      <c r="CA40" s="53"/>
      <c r="CB40" s="53"/>
      <c r="CC40" s="53"/>
    </row>
    <row r="41" spans="3:81" ht="21" customHeight="1">
      <c r="C41" s="57"/>
      <c r="D41" s="57"/>
      <c r="E41" s="57"/>
      <c r="F41" s="57"/>
      <c r="G41" s="57"/>
      <c r="H41" s="57"/>
      <c r="I41" s="54"/>
      <c r="J41" s="57"/>
      <c r="K41" s="57"/>
      <c r="L41" s="57"/>
      <c r="M41" s="60"/>
      <c r="N41" s="57"/>
      <c r="O41" s="57"/>
      <c r="P41" s="57"/>
      <c r="Q41" s="57"/>
      <c r="R41" s="57"/>
      <c r="AE41" s="52"/>
      <c r="AF41" s="52"/>
      <c r="AG41" s="52"/>
      <c r="AH41" s="52"/>
      <c r="AI41" s="1800"/>
      <c r="AJ41" s="1800"/>
      <c r="AK41" s="1800"/>
      <c r="AL41" s="1800"/>
      <c r="AM41" s="52"/>
      <c r="AN41" s="52"/>
      <c r="AO41" s="52"/>
      <c r="AP41" s="52"/>
      <c r="AQ41" s="52"/>
      <c r="AR41" s="52"/>
      <c r="AS41" s="1800"/>
      <c r="AT41" s="1800"/>
      <c r="AU41" s="52"/>
      <c r="AV41" s="52"/>
      <c r="AW41" s="52"/>
      <c r="AX41" s="52"/>
      <c r="AY41" s="52"/>
      <c r="AZ41" s="52"/>
      <c r="BA41" s="64"/>
      <c r="BB41" s="64"/>
      <c r="BC41" s="52"/>
      <c r="BD41" s="52"/>
      <c r="BE41" s="52"/>
      <c r="BF41" s="52"/>
      <c r="BG41" s="52"/>
      <c r="BH41" s="52"/>
      <c r="BI41" s="1802"/>
      <c r="BJ41" s="180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3"/>
      <c r="BX41" s="53"/>
      <c r="BY41" s="53"/>
      <c r="BZ41" s="53"/>
      <c r="CA41" s="53"/>
      <c r="CB41" s="53"/>
      <c r="CC41" s="53"/>
    </row>
    <row r="42" spans="3:81" ht="21" customHeight="1">
      <c r="C42" s="57"/>
      <c r="D42" s="57"/>
      <c r="E42" s="57"/>
      <c r="F42" s="57"/>
      <c r="G42" s="57"/>
      <c r="H42" s="57"/>
      <c r="I42" s="54"/>
      <c r="J42" s="57"/>
      <c r="K42" s="57"/>
      <c r="L42" s="57"/>
      <c r="M42" s="60"/>
      <c r="N42" s="57"/>
      <c r="O42" s="57"/>
      <c r="P42" s="57"/>
      <c r="Q42" s="57"/>
      <c r="R42" s="57"/>
      <c r="AE42" s="52"/>
      <c r="AF42" s="52"/>
      <c r="AG42" s="52"/>
      <c r="AH42" s="52"/>
      <c r="AI42" s="1800"/>
      <c r="AJ42" s="1800"/>
      <c r="AK42" s="1800"/>
      <c r="AL42" s="1800"/>
      <c r="AM42" s="1800"/>
      <c r="AN42" s="1800"/>
      <c r="AO42" s="52"/>
      <c r="AP42" s="52"/>
      <c r="AQ42" s="52"/>
      <c r="AR42" s="52"/>
      <c r="AS42" s="1800"/>
      <c r="AT42" s="1800"/>
      <c r="AU42" s="52"/>
      <c r="AV42" s="52"/>
      <c r="AW42" s="52"/>
      <c r="AX42" s="52"/>
      <c r="AY42" s="52"/>
      <c r="AZ42" s="52"/>
      <c r="BA42" s="64"/>
      <c r="BB42" s="64"/>
      <c r="BC42" s="52"/>
      <c r="BD42" s="52"/>
      <c r="BE42" s="52"/>
      <c r="BF42" s="52"/>
      <c r="BG42" s="52"/>
      <c r="BH42" s="52"/>
      <c r="BI42" s="1802"/>
      <c r="BJ42" s="180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64"/>
      <c r="BW42" s="53"/>
      <c r="BX42" s="53"/>
      <c r="BY42" s="53"/>
      <c r="BZ42" s="53"/>
      <c r="CA42" s="53"/>
      <c r="CB42" s="53"/>
      <c r="CC42" s="53"/>
    </row>
    <row r="43" spans="3:81" ht="21" customHeight="1">
      <c r="C43" s="57"/>
      <c r="D43" s="57"/>
      <c r="E43" s="57"/>
      <c r="F43" s="57"/>
      <c r="G43" s="57"/>
      <c r="H43" s="57"/>
      <c r="I43" s="54"/>
      <c r="J43" s="57"/>
      <c r="K43" s="57"/>
      <c r="L43" s="57"/>
      <c r="M43" s="60"/>
      <c r="N43" s="57"/>
      <c r="O43" s="57"/>
      <c r="P43" s="57"/>
      <c r="Q43" s="57"/>
      <c r="R43" s="57"/>
      <c r="AE43" s="67"/>
      <c r="AF43" s="179"/>
      <c r="AG43" s="179"/>
      <c r="AH43" s="179"/>
      <c r="AI43" s="73"/>
      <c r="AJ43" s="73"/>
      <c r="AK43" s="68"/>
      <c r="AL43" s="68"/>
      <c r="AM43" s="73"/>
      <c r="AN43" s="73"/>
      <c r="AO43" s="73"/>
      <c r="AP43" s="65"/>
      <c r="AQ43" s="65"/>
      <c r="AR43" s="68"/>
      <c r="AS43" s="73"/>
      <c r="AT43" s="73"/>
      <c r="AU43" s="68"/>
      <c r="AV43" s="68"/>
      <c r="AW43" s="180"/>
      <c r="AX43" s="180"/>
      <c r="AY43" s="180"/>
      <c r="AZ43" s="180"/>
      <c r="BA43" s="67"/>
      <c r="BB43" s="66"/>
      <c r="BC43" s="67"/>
      <c r="BD43" s="67"/>
      <c r="BE43" s="68"/>
      <c r="BF43" s="68"/>
      <c r="BG43" s="68"/>
      <c r="BH43" s="68"/>
      <c r="BI43" s="68"/>
      <c r="BJ43" s="69"/>
      <c r="BK43" s="68"/>
      <c r="BL43" s="68"/>
      <c r="BM43" s="181"/>
      <c r="BN43" s="68"/>
      <c r="BO43" s="182"/>
      <c r="BP43" s="68"/>
      <c r="BQ43" s="68"/>
      <c r="BR43" s="69"/>
      <c r="BS43" s="68"/>
      <c r="BT43" s="68"/>
      <c r="BU43" s="68"/>
      <c r="BV43" s="67"/>
      <c r="BW43" s="49"/>
      <c r="BX43" s="49"/>
      <c r="BY43" s="49"/>
      <c r="BZ43" s="49"/>
      <c r="CA43" s="49"/>
      <c r="CB43" s="49"/>
      <c r="CC43" s="49"/>
    </row>
    <row r="44" spans="3:81" ht="21" customHeight="1">
      <c r="C44" s="57"/>
      <c r="D44" s="57"/>
      <c r="E44" s="57"/>
      <c r="F44" s="57"/>
      <c r="G44" s="57"/>
      <c r="H44" s="57"/>
      <c r="I44" s="54"/>
      <c r="J44" s="57"/>
      <c r="K44" s="57"/>
      <c r="L44" s="57"/>
      <c r="M44" s="60"/>
      <c r="N44" s="57"/>
      <c r="O44" s="57"/>
      <c r="P44" s="57"/>
      <c r="Q44" s="57"/>
      <c r="R44" s="57"/>
      <c r="AE44" s="67"/>
      <c r="AF44" s="179"/>
      <c r="AG44" s="179"/>
      <c r="AH44" s="179"/>
      <c r="AI44" s="73"/>
      <c r="AJ44" s="73"/>
      <c r="AK44" s="68"/>
      <c r="AL44" s="68"/>
      <c r="AM44" s="73"/>
      <c r="AN44" s="73"/>
      <c r="AO44" s="73"/>
      <c r="AP44" s="65"/>
      <c r="AQ44" s="65"/>
      <c r="AR44" s="68"/>
      <c r="AS44" s="73"/>
      <c r="AT44" s="73"/>
      <c r="AU44" s="68"/>
      <c r="AV44" s="68"/>
      <c r="AW44" s="180"/>
      <c r="AX44" s="180"/>
      <c r="AY44" s="180"/>
      <c r="AZ44" s="180"/>
      <c r="BA44" s="67"/>
      <c r="BB44" s="66"/>
      <c r="BC44" s="67"/>
      <c r="BD44" s="67"/>
      <c r="BE44" s="68"/>
      <c r="BF44" s="68"/>
      <c r="BG44" s="68"/>
      <c r="BH44" s="68"/>
      <c r="BI44" s="68"/>
      <c r="BJ44" s="69"/>
      <c r="BK44" s="68"/>
      <c r="BL44" s="68"/>
      <c r="BM44" s="181"/>
      <c r="BN44" s="68"/>
      <c r="BO44" s="182"/>
      <c r="BP44" s="68"/>
      <c r="BQ44" s="68"/>
      <c r="BR44" s="69"/>
      <c r="BS44" s="68"/>
      <c r="BT44" s="68"/>
      <c r="BU44" s="68"/>
      <c r="BV44" s="67"/>
      <c r="BW44" s="49"/>
      <c r="BX44" s="49"/>
      <c r="BY44" s="49"/>
      <c r="BZ44" s="49"/>
      <c r="CA44" s="49"/>
      <c r="CB44" s="49"/>
      <c r="CC44" s="49"/>
    </row>
    <row r="45" spans="3:81" ht="21" customHeight="1">
      <c r="C45" s="57"/>
      <c r="D45" s="57"/>
      <c r="E45" s="57"/>
      <c r="F45" s="57"/>
      <c r="G45" s="57"/>
      <c r="H45" s="57"/>
      <c r="I45" s="54"/>
      <c r="J45" s="57"/>
      <c r="K45" s="57"/>
      <c r="L45" s="57"/>
      <c r="M45" s="60"/>
      <c r="N45" s="57"/>
      <c r="O45" s="57"/>
      <c r="P45" s="57"/>
      <c r="Q45" s="57"/>
      <c r="R45" s="57"/>
      <c r="AE45" s="67"/>
      <c r="AF45" s="68"/>
      <c r="AG45" s="179"/>
      <c r="AH45" s="179"/>
      <c r="AI45" s="73"/>
      <c r="AJ45" s="73"/>
      <c r="AK45" s="68"/>
      <c r="AL45" s="68"/>
      <c r="AM45" s="73"/>
      <c r="AN45" s="73"/>
      <c r="AO45" s="73"/>
      <c r="AP45" s="65"/>
      <c r="AQ45" s="65"/>
      <c r="AR45" s="68"/>
      <c r="AS45" s="73"/>
      <c r="AT45" s="73"/>
      <c r="AU45" s="68"/>
      <c r="AV45" s="68"/>
      <c r="AW45" s="180"/>
      <c r="AX45" s="180"/>
      <c r="AY45" s="180"/>
      <c r="AZ45" s="180"/>
      <c r="BA45" s="67"/>
      <c r="BB45" s="66"/>
      <c r="BC45" s="67"/>
      <c r="BD45" s="67"/>
      <c r="BE45" s="68"/>
      <c r="BF45" s="68"/>
      <c r="BG45" s="68"/>
      <c r="BH45" s="68"/>
      <c r="BI45" s="68"/>
      <c r="BJ45" s="69"/>
      <c r="BK45" s="68"/>
      <c r="BL45" s="68"/>
      <c r="BM45" s="181"/>
      <c r="BN45" s="68"/>
      <c r="BO45" s="182"/>
      <c r="BP45" s="68"/>
      <c r="BQ45" s="68"/>
      <c r="BR45" s="69"/>
      <c r="BS45" s="68"/>
      <c r="BT45" s="68"/>
      <c r="BU45" s="68"/>
      <c r="BV45" s="67"/>
      <c r="BW45" s="49"/>
      <c r="BX45" s="49"/>
      <c r="BY45" s="49"/>
      <c r="BZ45" s="49"/>
      <c r="CA45" s="49"/>
      <c r="CB45" s="49"/>
      <c r="CC45" s="49"/>
    </row>
    <row r="46" spans="3:81" ht="21" customHeight="1">
      <c r="C46" s="57"/>
      <c r="D46" s="57"/>
      <c r="E46" s="57"/>
      <c r="F46" s="57"/>
      <c r="G46" s="57"/>
      <c r="H46" s="57"/>
      <c r="I46" s="54"/>
      <c r="J46" s="57"/>
      <c r="K46" s="57"/>
      <c r="L46" s="57"/>
      <c r="N46" s="57"/>
      <c r="O46" s="57"/>
      <c r="P46" s="57"/>
      <c r="Q46" s="57"/>
      <c r="R46" s="57"/>
      <c r="AE46" s="67"/>
      <c r="AF46" s="68"/>
      <c r="AG46" s="179"/>
      <c r="AH46" s="179"/>
      <c r="AI46" s="73"/>
      <c r="AJ46" s="73"/>
      <c r="AK46" s="68"/>
      <c r="AL46" s="68"/>
      <c r="AM46" s="73"/>
      <c r="AN46" s="73"/>
      <c r="AO46" s="73"/>
      <c r="AP46" s="65"/>
      <c r="AQ46" s="65"/>
      <c r="AR46" s="68"/>
      <c r="AS46" s="73"/>
      <c r="AT46" s="73"/>
      <c r="AU46" s="68"/>
      <c r="AV46" s="68"/>
      <c r="AW46" s="180"/>
      <c r="AX46" s="180"/>
      <c r="AY46" s="180"/>
      <c r="AZ46" s="180"/>
      <c r="BA46" s="67"/>
      <c r="BB46" s="66"/>
      <c r="BC46" s="67"/>
      <c r="BD46" s="67"/>
      <c r="BE46" s="68"/>
      <c r="BF46" s="68"/>
      <c r="BG46" s="68"/>
      <c r="BH46" s="68"/>
      <c r="BI46" s="68"/>
      <c r="BJ46" s="69"/>
      <c r="BK46" s="68"/>
      <c r="BL46" s="68"/>
      <c r="BM46" s="181"/>
      <c r="BN46" s="68"/>
      <c r="BO46" s="182"/>
      <c r="BP46" s="68"/>
      <c r="BQ46" s="68"/>
      <c r="BR46" s="69"/>
      <c r="BS46" s="68"/>
      <c r="BT46" s="68"/>
      <c r="BU46" s="68"/>
      <c r="BV46" s="67"/>
      <c r="BW46" s="49"/>
      <c r="BX46" s="49"/>
      <c r="BY46" s="49"/>
      <c r="BZ46" s="49"/>
      <c r="CA46" s="49"/>
      <c r="CB46" s="49"/>
      <c r="CC46" s="49"/>
    </row>
    <row r="47" spans="3:81" ht="21" customHeight="1">
      <c r="C47" s="57"/>
      <c r="D47" s="57"/>
      <c r="E47" s="57"/>
      <c r="F47" s="57"/>
      <c r="G47" s="57"/>
      <c r="H47" s="57"/>
      <c r="I47" s="54"/>
      <c r="J47" s="57"/>
      <c r="K47" s="57"/>
      <c r="L47" s="57"/>
      <c r="N47" s="57"/>
      <c r="O47" s="57"/>
      <c r="P47" s="57"/>
      <c r="Q47" s="57"/>
      <c r="R47" s="57"/>
      <c r="AE47" s="67"/>
      <c r="AF47" s="68"/>
      <c r="AG47" s="179"/>
      <c r="AH47" s="179"/>
      <c r="AI47" s="73"/>
      <c r="AJ47" s="73"/>
      <c r="AK47" s="68"/>
      <c r="AL47" s="68"/>
      <c r="AM47" s="73"/>
      <c r="AN47" s="73"/>
      <c r="AO47" s="73"/>
      <c r="AP47" s="65"/>
      <c r="AQ47" s="65"/>
      <c r="AR47" s="68"/>
      <c r="AS47" s="73"/>
      <c r="AT47" s="73"/>
      <c r="AU47" s="68"/>
      <c r="AV47" s="68"/>
      <c r="AW47" s="180"/>
      <c r="AX47" s="180"/>
      <c r="AY47" s="180"/>
      <c r="AZ47" s="180"/>
      <c r="BA47" s="67"/>
      <c r="BB47" s="66"/>
      <c r="BC47" s="67"/>
      <c r="BD47" s="67"/>
      <c r="BE47" s="68"/>
      <c r="BF47" s="68"/>
      <c r="BG47" s="68"/>
      <c r="BH47" s="68"/>
      <c r="BI47" s="68"/>
      <c r="BJ47" s="69"/>
      <c r="BK47" s="68"/>
      <c r="BL47" s="68"/>
      <c r="BM47" s="181"/>
      <c r="BN47" s="68"/>
      <c r="BO47" s="182"/>
      <c r="BP47" s="68"/>
      <c r="BQ47" s="68"/>
      <c r="BR47" s="69"/>
      <c r="BS47" s="68"/>
      <c r="BT47" s="68"/>
      <c r="BU47" s="68"/>
      <c r="BV47" s="67"/>
      <c r="BW47" s="49"/>
      <c r="BX47" s="49"/>
      <c r="BY47" s="49"/>
      <c r="BZ47" s="49"/>
      <c r="CA47" s="49"/>
      <c r="CB47" s="49"/>
      <c r="CC47" s="49"/>
    </row>
    <row r="48" spans="3:81" ht="21" customHeight="1">
      <c r="C48" s="57"/>
      <c r="D48" s="57"/>
      <c r="E48" s="57"/>
      <c r="F48" s="57"/>
      <c r="G48" s="57"/>
      <c r="H48" s="57"/>
      <c r="I48" s="54"/>
      <c r="J48" s="57"/>
      <c r="K48" s="57"/>
      <c r="L48" s="57"/>
      <c r="N48" s="57"/>
      <c r="O48" s="57"/>
      <c r="P48" s="57"/>
      <c r="Q48" s="57"/>
      <c r="R48" s="57"/>
      <c r="AE48" s="67"/>
      <c r="AF48" s="68"/>
      <c r="AG48" s="179"/>
      <c r="AH48" s="179"/>
      <c r="AI48" s="73"/>
      <c r="AJ48" s="73"/>
      <c r="AK48" s="68"/>
      <c r="AL48" s="68"/>
      <c r="AM48" s="73"/>
      <c r="AN48" s="73"/>
      <c r="AO48" s="73"/>
      <c r="AP48" s="65"/>
      <c r="AQ48" s="65"/>
      <c r="AR48" s="68"/>
      <c r="AS48" s="73"/>
      <c r="AT48" s="73"/>
      <c r="AU48" s="68"/>
      <c r="AV48" s="68"/>
      <c r="AW48" s="183"/>
      <c r="AX48" s="180"/>
      <c r="AY48" s="183"/>
      <c r="AZ48" s="183"/>
      <c r="BA48" s="67"/>
      <c r="BB48" s="66"/>
      <c r="BC48" s="67"/>
      <c r="BD48" s="67"/>
      <c r="BE48" s="68"/>
      <c r="BF48" s="68"/>
      <c r="BG48" s="68"/>
      <c r="BH48" s="68"/>
      <c r="BI48" s="68"/>
      <c r="BJ48" s="69"/>
      <c r="BK48" s="68"/>
      <c r="BL48" s="68"/>
      <c r="BM48" s="181"/>
      <c r="BN48" s="68"/>
      <c r="BO48" s="182"/>
      <c r="BP48" s="68"/>
      <c r="BQ48" s="68"/>
      <c r="BR48" s="69"/>
      <c r="BS48" s="68"/>
      <c r="BT48" s="68"/>
      <c r="BU48" s="68"/>
      <c r="BV48" s="67"/>
      <c r="BW48" s="49"/>
      <c r="BX48" s="49"/>
      <c r="BY48" s="49"/>
      <c r="BZ48" s="49"/>
      <c r="CA48" s="49"/>
      <c r="CB48" s="49"/>
      <c r="CC48" s="49"/>
    </row>
    <row r="49" spans="3:81" ht="21" customHeight="1">
      <c r="C49" s="57"/>
      <c r="D49" s="57"/>
      <c r="E49" s="57"/>
      <c r="F49" s="57"/>
      <c r="G49" s="57"/>
      <c r="H49" s="57"/>
      <c r="I49" s="54"/>
      <c r="J49" s="57"/>
      <c r="K49" s="57"/>
      <c r="L49" s="57"/>
      <c r="N49" s="57"/>
      <c r="O49" s="57"/>
      <c r="P49" s="57"/>
      <c r="Q49" s="57"/>
      <c r="R49" s="57"/>
      <c r="AE49" s="67"/>
      <c r="AF49" s="68"/>
      <c r="AG49" s="68"/>
      <c r="AH49" s="68"/>
      <c r="AI49" s="73"/>
      <c r="AJ49" s="73"/>
      <c r="AK49" s="73"/>
      <c r="AL49" s="73"/>
      <c r="AM49" s="73"/>
      <c r="AN49" s="73"/>
      <c r="AO49" s="73"/>
      <c r="AP49" s="68"/>
      <c r="AQ49" s="68"/>
      <c r="AR49" s="68"/>
      <c r="AS49" s="68"/>
      <c r="AT49" s="68"/>
      <c r="AU49" s="68"/>
      <c r="AV49" s="68"/>
      <c r="AW49" s="184"/>
      <c r="AX49" s="184"/>
      <c r="AY49" s="184"/>
      <c r="AZ49" s="184"/>
      <c r="BA49" s="67"/>
      <c r="BB49" s="66"/>
      <c r="BC49" s="67"/>
      <c r="BD49" s="67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7"/>
      <c r="BW49" s="49"/>
      <c r="BX49" s="49"/>
      <c r="BY49" s="49"/>
      <c r="BZ49" s="49"/>
      <c r="CA49" s="49"/>
      <c r="CB49" s="49"/>
      <c r="CC49" s="49"/>
    </row>
    <row r="50" spans="3:81" ht="21" customHeight="1">
      <c r="C50" s="57"/>
      <c r="D50" s="57"/>
      <c r="E50" s="57"/>
      <c r="F50" s="57"/>
      <c r="G50" s="57"/>
      <c r="H50" s="57"/>
      <c r="I50" s="54"/>
      <c r="J50" s="57"/>
      <c r="K50" s="57"/>
      <c r="L50" s="57"/>
      <c r="N50" s="57"/>
      <c r="O50" s="57"/>
      <c r="P50" s="57"/>
      <c r="Q50" s="57"/>
      <c r="R50" s="57"/>
      <c r="AE50" s="70"/>
      <c r="AF50" s="68"/>
      <c r="AG50" s="179"/>
      <c r="AH50" s="68"/>
      <c r="AI50" s="73"/>
      <c r="AJ50" s="73"/>
      <c r="AK50" s="68"/>
      <c r="AL50" s="68"/>
      <c r="AM50" s="73"/>
      <c r="AN50" s="73"/>
      <c r="AO50" s="73"/>
      <c r="AP50" s="65"/>
      <c r="AQ50" s="65"/>
      <c r="AR50" s="68"/>
      <c r="AS50" s="73"/>
      <c r="AT50" s="73"/>
      <c r="AU50" s="68"/>
      <c r="AV50" s="68"/>
      <c r="AW50" s="184"/>
      <c r="AX50" s="185"/>
      <c r="AY50" s="185"/>
      <c r="AZ50" s="185"/>
      <c r="BA50" s="186"/>
      <c r="BB50" s="66"/>
      <c r="BC50" s="70"/>
      <c r="BD50" s="70"/>
      <c r="BE50" s="68"/>
      <c r="BF50" s="68"/>
      <c r="BG50" s="68"/>
      <c r="BH50" s="68"/>
      <c r="BI50" s="68"/>
      <c r="BJ50" s="187"/>
      <c r="BK50" s="68"/>
      <c r="BL50" s="68"/>
      <c r="BM50" s="68"/>
      <c r="BN50" s="68"/>
      <c r="BO50" s="182"/>
      <c r="BP50" s="68"/>
      <c r="BQ50" s="68"/>
      <c r="BR50" s="71"/>
      <c r="BS50" s="68"/>
      <c r="BT50" s="68"/>
      <c r="BU50" s="68"/>
      <c r="BV50" s="186"/>
      <c r="BW50" s="49"/>
      <c r="BX50" s="49"/>
      <c r="BY50" s="49"/>
      <c r="BZ50" s="49"/>
      <c r="CA50" s="49"/>
      <c r="CB50" s="49"/>
      <c r="CC50" s="49"/>
    </row>
    <row r="51" spans="3:81" ht="21" customHeight="1">
      <c r="C51" s="57"/>
      <c r="D51" s="57"/>
      <c r="E51" s="57"/>
      <c r="F51" s="57"/>
      <c r="G51" s="57"/>
      <c r="H51" s="57"/>
      <c r="I51" s="54"/>
      <c r="J51" s="57"/>
      <c r="K51" s="57"/>
      <c r="L51" s="57"/>
      <c r="N51" s="57"/>
      <c r="O51" s="57"/>
      <c r="P51" s="57"/>
      <c r="Q51" s="57"/>
      <c r="R51" s="57"/>
      <c r="AE51" s="70"/>
      <c r="AF51" s="68"/>
      <c r="AG51" s="179"/>
      <c r="AH51" s="68"/>
      <c r="AI51" s="73"/>
      <c r="AJ51" s="73"/>
      <c r="AK51" s="68"/>
      <c r="AL51" s="68"/>
      <c r="AM51" s="73"/>
      <c r="AN51" s="73"/>
      <c r="AO51" s="73"/>
      <c r="AP51" s="65"/>
      <c r="AQ51" s="65"/>
      <c r="AR51" s="187"/>
      <c r="AS51" s="73"/>
      <c r="AT51" s="73"/>
      <c r="AU51" s="68"/>
      <c r="AV51" s="68"/>
      <c r="AW51" s="184"/>
      <c r="AX51" s="185"/>
      <c r="AY51" s="185"/>
      <c r="AZ51" s="185"/>
      <c r="BA51" s="186"/>
      <c r="BB51" s="66"/>
      <c r="BC51" s="70"/>
      <c r="BD51" s="70"/>
      <c r="BE51" s="68"/>
      <c r="BF51" s="68"/>
      <c r="BG51" s="68"/>
      <c r="BH51" s="68"/>
      <c r="BI51" s="68"/>
      <c r="BJ51" s="187"/>
      <c r="BK51" s="68"/>
      <c r="BL51" s="68"/>
      <c r="BM51" s="68"/>
      <c r="BN51" s="68"/>
      <c r="BO51" s="182"/>
      <c r="BP51" s="68"/>
      <c r="BQ51" s="68"/>
      <c r="BR51" s="71"/>
      <c r="BS51" s="68"/>
      <c r="BT51" s="68"/>
      <c r="BU51" s="68"/>
      <c r="BV51" s="186"/>
      <c r="BW51" s="49"/>
      <c r="BX51" s="49"/>
      <c r="BY51" s="49"/>
      <c r="BZ51" s="49"/>
      <c r="CA51" s="49"/>
      <c r="CB51" s="49"/>
      <c r="CC51" s="49"/>
    </row>
    <row r="52" spans="3:81" ht="21" customHeight="1">
      <c r="C52" s="57"/>
      <c r="D52" s="57"/>
      <c r="E52" s="57"/>
      <c r="F52" s="57"/>
      <c r="G52" s="57"/>
      <c r="H52" s="57"/>
      <c r="I52" s="54"/>
      <c r="J52" s="57"/>
      <c r="K52" s="57"/>
      <c r="L52" s="57"/>
      <c r="N52" s="57"/>
      <c r="O52" s="57"/>
      <c r="P52" s="57"/>
      <c r="Q52" s="57"/>
      <c r="R52" s="57"/>
      <c r="AE52" s="70"/>
      <c r="AF52" s="68"/>
      <c r="AG52" s="179"/>
      <c r="AH52" s="68"/>
      <c r="AI52" s="73"/>
      <c r="AJ52" s="73"/>
      <c r="AK52" s="68"/>
      <c r="AL52" s="68"/>
      <c r="AM52" s="73"/>
      <c r="AN52" s="73"/>
      <c r="AO52" s="73"/>
      <c r="AP52" s="65"/>
      <c r="AQ52" s="65"/>
      <c r="AR52" s="68"/>
      <c r="AS52" s="73"/>
      <c r="AT52" s="73"/>
      <c r="AU52" s="68"/>
      <c r="AV52" s="68"/>
      <c r="AW52" s="184"/>
      <c r="AX52" s="185"/>
      <c r="AY52" s="185"/>
      <c r="AZ52" s="185"/>
      <c r="BA52" s="186"/>
      <c r="BB52" s="66"/>
      <c r="BC52" s="70"/>
      <c r="BD52" s="70"/>
      <c r="BE52" s="68"/>
      <c r="BF52" s="68"/>
      <c r="BG52" s="68"/>
      <c r="BH52" s="68"/>
      <c r="BI52" s="68"/>
      <c r="BJ52" s="187"/>
      <c r="BK52" s="68"/>
      <c r="BL52" s="68"/>
      <c r="BM52" s="68"/>
      <c r="BN52" s="68"/>
      <c r="BO52" s="182"/>
      <c r="BP52" s="68"/>
      <c r="BQ52" s="68"/>
      <c r="BR52" s="71"/>
      <c r="BS52" s="68"/>
      <c r="BT52" s="68"/>
      <c r="BU52" s="68"/>
      <c r="BV52" s="186"/>
      <c r="BW52" s="49"/>
      <c r="BX52" s="49"/>
      <c r="BY52" s="49"/>
      <c r="BZ52" s="49"/>
      <c r="CA52" s="49"/>
      <c r="CB52" s="49"/>
      <c r="CC52" s="49"/>
    </row>
    <row r="53" spans="3:81" ht="21" customHeight="1">
      <c r="C53" s="57"/>
      <c r="D53" s="57"/>
      <c r="E53" s="57"/>
      <c r="F53" s="57"/>
      <c r="G53" s="57"/>
      <c r="H53" s="57"/>
      <c r="I53" s="54"/>
      <c r="J53" s="57"/>
      <c r="K53" s="57"/>
      <c r="L53" s="57"/>
      <c r="N53" s="57"/>
      <c r="O53" s="57"/>
      <c r="P53" s="57"/>
      <c r="Q53" s="57"/>
      <c r="R53" s="57"/>
      <c r="AE53" s="70"/>
      <c r="AF53" s="68"/>
      <c r="AG53" s="179"/>
      <c r="AH53" s="68"/>
      <c r="AI53" s="73"/>
      <c r="AJ53" s="73"/>
      <c r="AK53" s="68"/>
      <c r="AL53" s="68"/>
      <c r="AM53" s="73"/>
      <c r="AN53" s="73"/>
      <c r="AO53" s="73"/>
      <c r="AP53" s="65"/>
      <c r="AQ53" s="65"/>
      <c r="AR53" s="68"/>
      <c r="AS53" s="73"/>
      <c r="AT53" s="73"/>
      <c r="AU53" s="68"/>
      <c r="AV53" s="68"/>
      <c r="AW53" s="184"/>
      <c r="AX53" s="185"/>
      <c r="AY53" s="185"/>
      <c r="AZ53" s="185"/>
      <c r="BA53" s="186"/>
      <c r="BB53" s="66"/>
      <c r="BC53" s="70"/>
      <c r="BD53" s="70"/>
      <c r="BE53" s="68"/>
      <c r="BF53" s="68"/>
      <c r="BG53" s="68"/>
      <c r="BH53" s="68"/>
      <c r="BI53" s="68"/>
      <c r="BJ53" s="187"/>
      <c r="BK53" s="68"/>
      <c r="BL53" s="68"/>
      <c r="BM53" s="68"/>
      <c r="BN53" s="68"/>
      <c r="BO53" s="182"/>
      <c r="BP53" s="68"/>
      <c r="BQ53" s="68"/>
      <c r="BR53" s="71"/>
      <c r="BS53" s="68"/>
      <c r="BT53" s="68"/>
      <c r="BU53" s="68"/>
      <c r="BV53" s="186"/>
      <c r="BW53" s="49"/>
      <c r="BX53" s="49"/>
      <c r="BY53" s="49"/>
      <c r="BZ53" s="49"/>
      <c r="CA53" s="49"/>
      <c r="CB53" s="49"/>
      <c r="CC53" s="49"/>
    </row>
    <row r="54" spans="3:81" ht="21" customHeight="1">
      <c r="C54" s="57"/>
      <c r="D54" s="57"/>
      <c r="E54" s="57"/>
      <c r="F54" s="57"/>
      <c r="G54" s="57"/>
      <c r="H54" s="57"/>
      <c r="I54" s="54"/>
      <c r="J54" s="57"/>
      <c r="K54" s="57"/>
      <c r="L54" s="57"/>
      <c r="N54" s="57"/>
      <c r="O54" s="57"/>
      <c r="P54" s="57"/>
      <c r="Q54" s="57"/>
      <c r="R54" s="57"/>
      <c r="AE54" s="70"/>
      <c r="AF54" s="68"/>
      <c r="AG54" s="179"/>
      <c r="AH54" s="68"/>
      <c r="AI54" s="73"/>
      <c r="AJ54" s="73"/>
      <c r="AK54" s="68"/>
      <c r="AL54" s="68"/>
      <c r="AM54" s="73"/>
      <c r="AN54" s="73"/>
      <c r="AO54" s="73"/>
      <c r="AP54" s="65"/>
      <c r="AQ54" s="65"/>
      <c r="AR54" s="68"/>
      <c r="AS54" s="73"/>
      <c r="AT54" s="73"/>
      <c r="AU54" s="68"/>
      <c r="AV54" s="68"/>
      <c r="AW54" s="184"/>
      <c r="AX54" s="185"/>
      <c r="AY54" s="185"/>
      <c r="AZ54" s="185"/>
      <c r="BA54" s="186"/>
      <c r="BB54" s="66"/>
      <c r="BC54" s="70"/>
      <c r="BD54" s="70"/>
      <c r="BE54" s="68"/>
      <c r="BF54" s="68"/>
      <c r="BG54" s="68"/>
      <c r="BH54" s="68"/>
      <c r="BI54" s="68"/>
      <c r="BJ54" s="187"/>
      <c r="BK54" s="68"/>
      <c r="BL54" s="68"/>
      <c r="BM54" s="68"/>
      <c r="BN54" s="71"/>
      <c r="BO54" s="182"/>
      <c r="BP54" s="68"/>
      <c r="BQ54" s="71"/>
      <c r="BR54" s="71"/>
      <c r="BS54" s="68"/>
      <c r="BT54" s="71"/>
      <c r="BU54" s="68"/>
      <c r="BV54" s="186"/>
      <c r="BW54" s="49"/>
      <c r="BX54" s="49"/>
      <c r="BY54" s="49"/>
      <c r="BZ54" s="49"/>
      <c r="CA54" s="49"/>
      <c r="CB54" s="49"/>
      <c r="CC54" s="49"/>
    </row>
    <row r="55" spans="3:81" ht="21" customHeight="1">
      <c r="C55" s="57"/>
      <c r="D55" s="57"/>
      <c r="E55" s="57"/>
      <c r="F55" s="57"/>
      <c r="G55" s="57"/>
      <c r="H55" s="57"/>
      <c r="I55" s="54"/>
      <c r="J55" s="57"/>
      <c r="K55" s="57"/>
      <c r="L55" s="57"/>
      <c r="N55" s="57"/>
      <c r="O55" s="57"/>
      <c r="P55" s="57"/>
      <c r="Q55" s="57"/>
      <c r="R55" s="57"/>
      <c r="AE55" s="70"/>
      <c r="AF55" s="68"/>
      <c r="AG55" s="179"/>
      <c r="AH55" s="68"/>
      <c r="AI55" s="73"/>
      <c r="AJ55" s="73"/>
      <c r="AK55" s="68"/>
      <c r="AL55" s="68"/>
      <c r="AM55" s="73"/>
      <c r="AN55" s="73"/>
      <c r="AO55" s="73"/>
      <c r="AP55" s="65"/>
      <c r="AQ55" s="65"/>
      <c r="AR55" s="68"/>
      <c r="AS55" s="73"/>
      <c r="AT55" s="73"/>
      <c r="AU55" s="68"/>
      <c r="AV55" s="68"/>
      <c r="AW55" s="184"/>
      <c r="AX55" s="185"/>
      <c r="AY55" s="185"/>
      <c r="AZ55" s="185"/>
      <c r="BA55" s="186"/>
      <c r="BB55" s="66"/>
      <c r="BC55" s="70"/>
      <c r="BD55" s="70"/>
      <c r="BE55" s="68"/>
      <c r="BF55" s="68"/>
      <c r="BG55" s="68"/>
      <c r="BH55" s="68"/>
      <c r="BI55" s="68"/>
      <c r="BJ55" s="187"/>
      <c r="BK55" s="68"/>
      <c r="BL55" s="68"/>
      <c r="BM55" s="68"/>
      <c r="BN55" s="68"/>
      <c r="BO55" s="182"/>
      <c r="BP55" s="68"/>
      <c r="BQ55" s="68"/>
      <c r="BR55" s="71"/>
      <c r="BS55" s="68"/>
      <c r="BT55" s="68"/>
      <c r="BU55" s="68"/>
      <c r="BV55" s="186"/>
      <c r="BW55" s="49"/>
      <c r="BX55" s="49"/>
      <c r="BY55" s="49"/>
      <c r="BZ55" s="49"/>
      <c r="CA55" s="49"/>
      <c r="CB55" s="49"/>
      <c r="CC55" s="49"/>
    </row>
    <row r="56" spans="3:74" ht="21" customHeight="1">
      <c r="C56" s="57"/>
      <c r="D56" s="57"/>
      <c r="E56" s="57"/>
      <c r="F56" s="57"/>
      <c r="G56" s="57"/>
      <c r="H56" s="57"/>
      <c r="I56" s="54"/>
      <c r="J56" s="57"/>
      <c r="K56" s="57"/>
      <c r="L56" s="57"/>
      <c r="N56" s="57"/>
      <c r="O56" s="57"/>
      <c r="P56" s="57"/>
      <c r="Q56" s="57"/>
      <c r="R56" s="57"/>
      <c r="AE56" s="51"/>
      <c r="AF56" s="73"/>
      <c r="AG56" s="73"/>
      <c r="AH56" s="73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73"/>
      <c r="AT56" s="73"/>
      <c r="AU56" s="73"/>
      <c r="AV56" s="73"/>
      <c r="AW56" s="73"/>
      <c r="AX56" s="73"/>
      <c r="AY56" s="73"/>
      <c r="AZ56" s="73"/>
      <c r="BA56" s="74"/>
      <c r="BB56" s="72"/>
      <c r="BC56" s="51"/>
      <c r="BD56" s="51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73"/>
      <c r="BQ56" s="66"/>
      <c r="BR56" s="66"/>
      <c r="BS56" s="66"/>
      <c r="BT56" s="66"/>
      <c r="BU56" s="66"/>
      <c r="BV56" s="75"/>
    </row>
    <row r="57" spans="3:74" ht="21" customHeight="1">
      <c r="C57" s="57"/>
      <c r="D57" s="57"/>
      <c r="E57" s="57"/>
      <c r="F57" s="57"/>
      <c r="G57" s="57"/>
      <c r="H57" s="57"/>
      <c r="I57" s="54"/>
      <c r="J57" s="57"/>
      <c r="K57" s="57"/>
      <c r="L57" s="57"/>
      <c r="N57" s="57"/>
      <c r="O57" s="57"/>
      <c r="P57" s="57"/>
      <c r="Q57" s="57"/>
      <c r="R57" s="57"/>
      <c r="AE57" s="51"/>
      <c r="AF57" s="73"/>
      <c r="AG57" s="73"/>
      <c r="AH57" s="73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73"/>
      <c r="AT57" s="73"/>
      <c r="AU57" s="73"/>
      <c r="AV57" s="73"/>
      <c r="AW57" s="73"/>
      <c r="AX57" s="73"/>
      <c r="AY57" s="73"/>
      <c r="AZ57" s="73"/>
      <c r="BA57" s="74"/>
      <c r="BB57" s="72"/>
      <c r="BC57" s="51"/>
      <c r="BD57" s="51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73"/>
      <c r="BQ57" s="66"/>
      <c r="BR57" s="66"/>
      <c r="BS57" s="66"/>
      <c r="BT57" s="66"/>
      <c r="BU57" s="66"/>
      <c r="BV57" s="75"/>
    </row>
    <row r="58" spans="3:73" ht="21" customHeight="1">
      <c r="C58" s="57"/>
      <c r="D58" s="57"/>
      <c r="E58" s="57"/>
      <c r="F58" s="57"/>
      <c r="G58" s="57"/>
      <c r="H58" s="57"/>
      <c r="I58" s="54"/>
      <c r="J58" s="57"/>
      <c r="K58" s="57"/>
      <c r="L58" s="57"/>
      <c r="N58" s="57"/>
      <c r="O58" s="57"/>
      <c r="P58" s="57"/>
      <c r="Q58" s="57"/>
      <c r="R58" s="57"/>
      <c r="AE58" s="49"/>
      <c r="AF58" s="78"/>
      <c r="AG58" s="78"/>
      <c r="AH58" s="78"/>
      <c r="AI58" s="54"/>
      <c r="AJ58" s="54"/>
      <c r="AK58" s="54"/>
      <c r="AL58" s="54"/>
      <c r="AM58" s="54"/>
      <c r="AN58" s="54"/>
      <c r="AO58" s="54"/>
      <c r="AP58" s="54"/>
      <c r="AQ58" s="54"/>
      <c r="AR58" s="63"/>
      <c r="AS58" s="78"/>
      <c r="AT58" s="78"/>
      <c r="AU58" s="78"/>
      <c r="AV58" s="78"/>
      <c r="AW58" s="78"/>
      <c r="AX58" s="78"/>
      <c r="AY58" s="78"/>
      <c r="AZ58" s="78"/>
      <c r="BB58" s="76"/>
      <c r="BC58" s="49"/>
      <c r="BD58" s="49"/>
      <c r="BE58" s="54"/>
      <c r="BF58" s="54"/>
      <c r="BG58" s="54"/>
      <c r="BH58" s="54"/>
      <c r="BI58" s="54"/>
      <c r="BJ58" s="54"/>
      <c r="BK58" s="54"/>
      <c r="BL58" s="54"/>
      <c r="BM58" s="63"/>
      <c r="BN58" s="54"/>
      <c r="BO58" s="54"/>
      <c r="BQ58" s="54"/>
      <c r="BR58" s="54"/>
      <c r="BS58" s="54"/>
      <c r="BT58" s="54"/>
      <c r="BU58" s="54"/>
    </row>
    <row r="59" spans="3:73" ht="21" customHeight="1">
      <c r="C59" s="57"/>
      <c r="D59" s="57"/>
      <c r="E59" s="57"/>
      <c r="F59" s="57"/>
      <c r="G59" s="57"/>
      <c r="H59" s="57"/>
      <c r="I59" s="54"/>
      <c r="J59" s="57"/>
      <c r="K59" s="57"/>
      <c r="L59" s="57"/>
      <c r="N59" s="57"/>
      <c r="O59" s="57"/>
      <c r="P59" s="57"/>
      <c r="Q59" s="57"/>
      <c r="R59" s="57"/>
      <c r="AE59" s="49"/>
      <c r="AF59" s="78"/>
      <c r="AG59" s="78"/>
      <c r="AH59" s="78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78"/>
      <c r="AT59" s="78"/>
      <c r="AU59" s="78"/>
      <c r="AV59" s="78"/>
      <c r="AW59" s="78"/>
      <c r="AX59" s="78"/>
      <c r="AY59" s="78"/>
      <c r="AZ59" s="78"/>
      <c r="BB59" s="76"/>
      <c r="BC59" s="49"/>
      <c r="BD59" s="49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78"/>
      <c r="BQ59" s="54"/>
      <c r="BR59" s="54"/>
      <c r="BS59" s="54"/>
      <c r="BT59" s="54"/>
      <c r="BU59" s="54"/>
    </row>
    <row r="60" spans="3:73" ht="21" customHeight="1">
      <c r="C60" s="57"/>
      <c r="D60" s="57"/>
      <c r="E60" s="57"/>
      <c r="F60" s="57"/>
      <c r="G60" s="57"/>
      <c r="H60" s="57"/>
      <c r="I60" s="54"/>
      <c r="J60" s="57"/>
      <c r="K60" s="57"/>
      <c r="L60" s="57"/>
      <c r="N60" s="57"/>
      <c r="O60" s="57"/>
      <c r="P60" s="57"/>
      <c r="Q60" s="57"/>
      <c r="R60" s="57"/>
      <c r="AE60" s="49"/>
      <c r="AF60" s="78"/>
      <c r="AG60" s="78"/>
      <c r="AH60" s="78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78"/>
      <c r="AT60" s="78"/>
      <c r="AU60" s="78"/>
      <c r="AV60" s="78"/>
      <c r="AW60" s="78"/>
      <c r="AX60" s="78"/>
      <c r="AY60" s="78"/>
      <c r="AZ60" s="78"/>
      <c r="BB60" s="76"/>
      <c r="BC60" s="49"/>
      <c r="BD60" s="49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78"/>
      <c r="BQ60" s="54"/>
      <c r="BR60" s="54"/>
      <c r="BS60" s="54"/>
      <c r="BT60" s="54"/>
      <c r="BU60" s="54"/>
    </row>
    <row r="61" spans="3:18" ht="21" customHeight="1">
      <c r="C61" s="57"/>
      <c r="D61" s="57"/>
      <c r="E61" s="57"/>
      <c r="F61" s="57"/>
      <c r="G61" s="57"/>
      <c r="H61" s="57"/>
      <c r="I61" s="54"/>
      <c r="J61" s="57"/>
      <c r="K61" s="57"/>
      <c r="L61" s="57"/>
      <c r="N61" s="57"/>
      <c r="O61" s="57"/>
      <c r="P61" s="57"/>
      <c r="Q61" s="57"/>
      <c r="R61" s="57"/>
    </row>
    <row r="62" spans="3:18" ht="21" customHeight="1">
      <c r="C62" s="57"/>
      <c r="D62" s="57"/>
      <c r="E62" s="57"/>
      <c r="F62" s="57"/>
      <c r="G62" s="57"/>
      <c r="H62" s="57"/>
      <c r="I62" s="54"/>
      <c r="J62" s="57"/>
      <c r="K62" s="57"/>
      <c r="L62" s="57"/>
      <c r="N62" s="57"/>
      <c r="O62" s="57"/>
      <c r="P62" s="57"/>
      <c r="Q62" s="57"/>
      <c r="R62" s="57"/>
    </row>
    <row r="63" spans="3:80" s="58" customFormat="1" ht="21" customHeight="1">
      <c r="C63" s="57"/>
      <c r="D63" s="57"/>
      <c r="E63" s="57"/>
      <c r="F63" s="57"/>
      <c r="G63" s="57"/>
      <c r="H63" s="57"/>
      <c r="I63" s="54"/>
      <c r="J63" s="57"/>
      <c r="K63" s="57"/>
      <c r="L63" s="57"/>
      <c r="N63" s="57"/>
      <c r="O63" s="57"/>
      <c r="P63" s="57"/>
      <c r="Q63" s="57"/>
      <c r="R63" s="57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</row>
    <row r="64" spans="3:80" s="58" customFormat="1" ht="21" customHeight="1">
      <c r="C64" s="57"/>
      <c r="D64" s="57"/>
      <c r="E64" s="57"/>
      <c r="F64" s="57"/>
      <c r="G64" s="57"/>
      <c r="H64" s="57"/>
      <c r="I64" s="54"/>
      <c r="J64" s="57"/>
      <c r="K64" s="57"/>
      <c r="L64" s="57"/>
      <c r="N64" s="57"/>
      <c r="O64" s="57"/>
      <c r="P64" s="57"/>
      <c r="Q64" s="57"/>
      <c r="R64" s="57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</row>
    <row r="65" spans="3:80" s="58" customFormat="1" ht="21" customHeight="1">
      <c r="C65" s="57"/>
      <c r="D65" s="57"/>
      <c r="E65" s="57"/>
      <c r="F65" s="57"/>
      <c r="G65" s="57"/>
      <c r="H65" s="57"/>
      <c r="I65" s="54"/>
      <c r="J65" s="57"/>
      <c r="K65" s="57"/>
      <c r="L65" s="57"/>
      <c r="N65" s="57"/>
      <c r="O65" s="57"/>
      <c r="P65" s="57"/>
      <c r="Q65" s="57"/>
      <c r="R65" s="57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</row>
    <row r="66" spans="3:80" s="58" customFormat="1" ht="21" customHeight="1">
      <c r="C66" s="57"/>
      <c r="D66" s="57"/>
      <c r="E66" s="57"/>
      <c r="F66" s="57"/>
      <c r="G66" s="57"/>
      <c r="H66" s="57"/>
      <c r="I66" s="54"/>
      <c r="J66" s="57"/>
      <c r="K66" s="57"/>
      <c r="L66" s="57"/>
      <c r="N66" s="57"/>
      <c r="O66" s="57"/>
      <c r="P66" s="57"/>
      <c r="Q66" s="57"/>
      <c r="R66" s="57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</row>
  </sheetData>
  <sheetProtection/>
  <mergeCells count="36">
    <mergeCell ref="J32:R32"/>
    <mergeCell ref="AR38:AZ38"/>
    <mergeCell ref="A1:C1"/>
    <mergeCell ref="A3:H3"/>
    <mergeCell ref="J3:S3"/>
    <mergeCell ref="A6:A9"/>
    <mergeCell ref="J7:R7"/>
    <mergeCell ref="AK40:AL40"/>
    <mergeCell ref="BI39:BI42"/>
    <mergeCell ref="AI40:AJ40"/>
    <mergeCell ref="J6:R6"/>
    <mergeCell ref="S6:S9"/>
    <mergeCell ref="B6:B7"/>
    <mergeCell ref="C7:F7"/>
    <mergeCell ref="C6:F6"/>
    <mergeCell ref="G6:G9"/>
    <mergeCell ref="H6:H9"/>
    <mergeCell ref="AI41:AJ41"/>
    <mergeCell ref="AK41:AL41"/>
    <mergeCell ref="AI42:AJ42"/>
    <mergeCell ref="AK42:AL42"/>
    <mergeCell ref="AF38:AO38"/>
    <mergeCell ref="BM38:BU38"/>
    <mergeCell ref="BJ39:BJ42"/>
    <mergeCell ref="AS42:AT42"/>
    <mergeCell ref="AS41:AT41"/>
    <mergeCell ref="AH39:AO39"/>
    <mergeCell ref="BM40:BU40"/>
    <mergeCell ref="BM39:BU39"/>
    <mergeCell ref="AM40:AN40"/>
    <mergeCell ref="AS40:AT40"/>
    <mergeCell ref="BD38:BJ38"/>
    <mergeCell ref="AM42:AN42"/>
    <mergeCell ref="AW39:AZ39"/>
    <mergeCell ref="BE39:BH39"/>
    <mergeCell ref="AR39:AV3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79"/>
  <sheetViews>
    <sheetView zoomScalePageLayoutView="0" workbookViewId="0" topLeftCell="A1">
      <selection activeCell="Q33" sqref="Q33"/>
    </sheetView>
  </sheetViews>
  <sheetFormatPr defaultColWidth="8.88671875" defaultRowHeight="13.5"/>
  <cols>
    <col min="1" max="1" width="9.77734375" style="7" customWidth="1"/>
    <col min="2" max="15" width="7.77734375" style="7" customWidth="1"/>
    <col min="16" max="16" width="9.77734375" style="8" customWidth="1"/>
    <col min="17" max="17" width="9.77734375" style="7" customWidth="1"/>
    <col min="18" max="23" width="7.77734375" style="7" customWidth="1"/>
    <col min="24" max="25" width="6.99609375" style="5" customWidth="1"/>
    <col min="26" max="26" width="7.21484375" style="5" customWidth="1"/>
    <col min="27" max="27" width="7.10546875" style="5" customWidth="1"/>
    <col min="28" max="28" width="8.21484375" style="5" customWidth="1"/>
    <col min="29" max="29" width="8.77734375" style="5" customWidth="1"/>
    <col min="30" max="30" width="10.4453125" style="5" bestFit="1" customWidth="1"/>
    <col min="31" max="31" width="9.21484375" style="5" customWidth="1"/>
    <col min="32" max="32" width="9.10546875" style="8" customWidth="1"/>
    <col min="33" max="34" width="0.3359375" style="5" customWidth="1"/>
    <col min="35" max="16384" width="8.88671875" style="5" customWidth="1"/>
  </cols>
  <sheetData>
    <row r="1" spans="1:32" s="1316" customFormat="1" ht="12" customHeight="1">
      <c r="A1" s="1498" t="s">
        <v>888</v>
      </c>
      <c r="B1" s="1498"/>
      <c r="C1" s="1498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026" t="s">
        <v>133</v>
      </c>
      <c r="Q1" s="1498" t="s">
        <v>888</v>
      </c>
      <c r="R1" s="1498"/>
      <c r="S1" s="1498"/>
      <c r="T1" s="1315"/>
      <c r="U1" s="1315"/>
      <c r="V1" s="1315"/>
      <c r="W1" s="1315"/>
      <c r="AF1" s="1026" t="s">
        <v>133</v>
      </c>
    </row>
    <row r="2" spans="1:32" s="3" customFormat="1" ht="12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31"/>
      <c r="R2" s="131"/>
      <c r="S2" s="131"/>
      <c r="T2" s="131"/>
      <c r="U2" s="131"/>
      <c r="V2" s="131"/>
      <c r="W2" s="131"/>
      <c r="AF2" s="132"/>
    </row>
    <row r="3" spans="1:32" s="140" customFormat="1" ht="25.5" customHeight="1">
      <c r="A3" s="139" t="s">
        <v>629</v>
      </c>
      <c r="B3" s="139"/>
      <c r="C3" s="139"/>
      <c r="D3" s="139"/>
      <c r="E3" s="139"/>
      <c r="F3" s="139"/>
      <c r="G3" s="139"/>
      <c r="H3" s="139"/>
      <c r="I3" s="139" t="s">
        <v>759</v>
      </c>
      <c r="J3" s="139"/>
      <c r="K3" s="139"/>
      <c r="L3" s="141"/>
      <c r="M3" s="139"/>
      <c r="N3" s="139"/>
      <c r="O3" s="139"/>
      <c r="P3" s="139"/>
      <c r="Q3" s="139" t="s">
        <v>630</v>
      </c>
      <c r="R3" s="139"/>
      <c r="S3" s="139"/>
      <c r="T3" s="139"/>
      <c r="U3" s="139"/>
      <c r="V3" s="139"/>
      <c r="W3" s="139"/>
      <c r="X3" s="139" t="s">
        <v>1320</v>
      </c>
      <c r="Y3" s="139"/>
      <c r="Z3" s="139"/>
      <c r="AA3" s="139"/>
      <c r="AB3" s="139"/>
      <c r="AC3" s="139"/>
      <c r="AD3" s="139"/>
      <c r="AE3" s="139"/>
      <c r="AF3" s="139"/>
    </row>
    <row r="4" spans="1:32" s="3" customFormat="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1312" customFormat="1" ht="12" customHeight="1" thickBot="1">
      <c r="A5" s="1312" t="s">
        <v>1193</v>
      </c>
      <c r="P5" s="1313" t="s">
        <v>1321</v>
      </c>
      <c r="Q5" s="1312" t="s">
        <v>1193</v>
      </c>
      <c r="AF5" s="1313" t="s">
        <v>1321</v>
      </c>
    </row>
    <row r="6" spans="1:32" s="221" customFormat="1" ht="14.25" customHeight="1">
      <c r="A6" s="1826" t="s">
        <v>558</v>
      </c>
      <c r="B6" s="1816" t="s">
        <v>761</v>
      </c>
      <c r="C6" s="1817"/>
      <c r="D6" s="1816" t="s">
        <v>762</v>
      </c>
      <c r="E6" s="1817"/>
      <c r="F6" s="1816" t="s">
        <v>764</v>
      </c>
      <c r="G6" s="1817"/>
      <c r="H6" s="1827" t="s">
        <v>766</v>
      </c>
      <c r="I6" s="1828"/>
      <c r="J6" s="1816" t="s">
        <v>768</v>
      </c>
      <c r="K6" s="1817"/>
      <c r="L6" s="313" t="s">
        <v>157</v>
      </c>
      <c r="M6" s="314"/>
      <c r="N6" s="313" t="s">
        <v>158</v>
      </c>
      <c r="O6" s="314"/>
      <c r="P6" s="1820" t="s">
        <v>257</v>
      </c>
      <c r="Q6" s="1826" t="s">
        <v>558</v>
      </c>
      <c r="R6" s="1816" t="s">
        <v>559</v>
      </c>
      <c r="S6" s="1826"/>
      <c r="T6" s="1816" t="s">
        <v>560</v>
      </c>
      <c r="U6" s="1826"/>
      <c r="V6" s="1816" t="s">
        <v>561</v>
      </c>
      <c r="W6" s="1826"/>
      <c r="X6" s="315" t="s">
        <v>770</v>
      </c>
      <c r="Y6" s="316"/>
      <c r="Z6" s="316"/>
      <c r="AA6" s="316"/>
      <c r="AB6" s="317"/>
      <c r="AC6" s="315" t="s">
        <v>159</v>
      </c>
      <c r="AD6" s="316"/>
      <c r="AE6" s="317"/>
      <c r="AF6" s="1820" t="s">
        <v>25</v>
      </c>
    </row>
    <row r="7" spans="1:32" s="221" customFormat="1" ht="14.25" customHeight="1">
      <c r="A7" s="1829"/>
      <c r="B7" s="1818" t="s">
        <v>1</v>
      </c>
      <c r="C7" s="1819"/>
      <c r="D7" s="1818" t="s">
        <v>763</v>
      </c>
      <c r="E7" s="1819"/>
      <c r="F7" s="1818" t="s">
        <v>765</v>
      </c>
      <c r="G7" s="1819"/>
      <c r="H7" s="1818" t="s">
        <v>767</v>
      </c>
      <c r="I7" s="1819"/>
      <c r="J7" s="1818" t="s">
        <v>769</v>
      </c>
      <c r="K7" s="1819"/>
      <c r="L7" s="223" t="s">
        <v>32</v>
      </c>
      <c r="M7" s="224"/>
      <c r="N7" s="223" t="s">
        <v>33</v>
      </c>
      <c r="O7" s="224"/>
      <c r="P7" s="1821"/>
      <c r="Q7" s="1829"/>
      <c r="R7" s="1818"/>
      <c r="S7" s="1819"/>
      <c r="T7" s="1818"/>
      <c r="U7" s="1819"/>
      <c r="V7" s="1818"/>
      <c r="W7" s="1819"/>
      <c r="X7" s="1823" t="s">
        <v>160</v>
      </c>
      <c r="Y7" s="1824"/>
      <c r="Z7" s="1825"/>
      <c r="AA7" s="225" t="s">
        <v>161</v>
      </c>
      <c r="AB7" s="226"/>
      <c r="AC7" s="227" t="s">
        <v>134</v>
      </c>
      <c r="AD7" s="227" t="s">
        <v>136</v>
      </c>
      <c r="AE7" s="228" t="s">
        <v>162</v>
      </c>
      <c r="AF7" s="1821"/>
    </row>
    <row r="8" spans="1:32" s="221" customFormat="1" ht="14.25" customHeight="1">
      <c r="A8" s="1829"/>
      <c r="B8" s="229" t="s">
        <v>163</v>
      </c>
      <c r="C8" s="230" t="s">
        <v>164</v>
      </c>
      <c r="D8" s="231" t="s">
        <v>163</v>
      </c>
      <c r="E8" s="227" t="s">
        <v>164</v>
      </c>
      <c r="F8" s="231" t="s">
        <v>163</v>
      </c>
      <c r="G8" s="227" t="s">
        <v>164</v>
      </c>
      <c r="H8" s="231" t="s">
        <v>163</v>
      </c>
      <c r="I8" s="227" t="s">
        <v>164</v>
      </c>
      <c r="J8" s="231" t="s">
        <v>163</v>
      </c>
      <c r="K8" s="227" t="s">
        <v>164</v>
      </c>
      <c r="L8" s="231" t="s">
        <v>163</v>
      </c>
      <c r="M8" s="227" t="s">
        <v>164</v>
      </c>
      <c r="N8" s="231" t="s">
        <v>163</v>
      </c>
      <c r="O8" s="227" t="s">
        <v>164</v>
      </c>
      <c r="P8" s="1821"/>
      <c r="Q8" s="1829"/>
      <c r="R8" s="231" t="s">
        <v>163</v>
      </c>
      <c r="S8" s="227" t="s">
        <v>164</v>
      </c>
      <c r="T8" s="231" t="s">
        <v>163</v>
      </c>
      <c r="U8" s="227" t="s">
        <v>164</v>
      </c>
      <c r="V8" s="231" t="s">
        <v>163</v>
      </c>
      <c r="W8" s="231" t="s">
        <v>164</v>
      </c>
      <c r="X8" s="227" t="s">
        <v>134</v>
      </c>
      <c r="Y8" s="227" t="s">
        <v>146</v>
      </c>
      <c r="Z8" s="227" t="s">
        <v>148</v>
      </c>
      <c r="AA8" s="227" t="s">
        <v>149</v>
      </c>
      <c r="AB8" s="232" t="s">
        <v>164</v>
      </c>
      <c r="AC8" s="233"/>
      <c r="AD8" s="232"/>
      <c r="AE8" s="228"/>
      <c r="AF8" s="1821"/>
    </row>
    <row r="9" spans="1:32" s="221" customFormat="1" ht="14.25" customHeight="1">
      <c r="A9" s="1819"/>
      <c r="B9" s="242" t="s">
        <v>760</v>
      </c>
      <c r="C9" s="243" t="s">
        <v>34</v>
      </c>
      <c r="D9" s="244" t="s">
        <v>760</v>
      </c>
      <c r="E9" s="245" t="s">
        <v>34</v>
      </c>
      <c r="F9" s="244" t="s">
        <v>760</v>
      </c>
      <c r="G9" s="245" t="s">
        <v>34</v>
      </c>
      <c r="H9" s="244" t="s">
        <v>760</v>
      </c>
      <c r="I9" s="245" t="s">
        <v>34</v>
      </c>
      <c r="J9" s="244" t="s">
        <v>760</v>
      </c>
      <c r="K9" s="223" t="s">
        <v>34</v>
      </c>
      <c r="L9" s="244" t="s">
        <v>760</v>
      </c>
      <c r="M9" s="223" t="s">
        <v>34</v>
      </c>
      <c r="N9" s="244" t="s">
        <v>760</v>
      </c>
      <c r="O9" s="234" t="s">
        <v>34</v>
      </c>
      <c r="P9" s="1822"/>
      <c r="Q9" s="1819"/>
      <c r="R9" s="244" t="s">
        <v>760</v>
      </c>
      <c r="S9" s="223" t="s">
        <v>34</v>
      </c>
      <c r="T9" s="244" t="s">
        <v>760</v>
      </c>
      <c r="U9" s="223" t="s">
        <v>34</v>
      </c>
      <c r="V9" s="244" t="s">
        <v>760</v>
      </c>
      <c r="W9" s="234" t="s">
        <v>34</v>
      </c>
      <c r="X9" s="223" t="s">
        <v>1</v>
      </c>
      <c r="Y9" s="223" t="s">
        <v>27</v>
      </c>
      <c r="Z9" s="223" t="s">
        <v>28</v>
      </c>
      <c r="AA9" s="223" t="s">
        <v>44</v>
      </c>
      <c r="AB9" s="223" t="s">
        <v>34</v>
      </c>
      <c r="AC9" s="223" t="s">
        <v>1</v>
      </c>
      <c r="AD9" s="223" t="s">
        <v>35</v>
      </c>
      <c r="AE9" s="234" t="s">
        <v>36</v>
      </c>
      <c r="AF9" s="1822"/>
    </row>
    <row r="10" spans="1:32" s="221" customFormat="1" ht="27" customHeight="1" hidden="1">
      <c r="A10" s="222">
        <v>2003</v>
      </c>
      <c r="B10" s="235">
        <f>SUM(D10,F10,H10,J10,L10,N10,R10,T10,V10)</f>
        <v>751</v>
      </c>
      <c r="C10" s="205">
        <f>SUM(E10,G10,I10,K10,M10,O10,S10,U10,W10)</f>
        <v>1014</v>
      </c>
      <c r="D10" s="221">
        <v>102</v>
      </c>
      <c r="E10" s="221">
        <v>5</v>
      </c>
      <c r="F10" s="235" t="s">
        <v>198</v>
      </c>
      <c r="G10" s="235" t="s">
        <v>198</v>
      </c>
      <c r="H10" s="235" t="s">
        <v>198</v>
      </c>
      <c r="I10" s="235" t="s">
        <v>198</v>
      </c>
      <c r="J10" s="235" t="s">
        <v>198</v>
      </c>
      <c r="K10" s="235" t="s">
        <v>198</v>
      </c>
      <c r="L10" s="221">
        <v>643</v>
      </c>
      <c r="M10" s="236">
        <v>1001</v>
      </c>
      <c r="N10" s="235" t="s">
        <v>198</v>
      </c>
      <c r="O10" s="235" t="s">
        <v>198</v>
      </c>
      <c r="P10" s="237">
        <v>2003</v>
      </c>
      <c r="Q10" s="238">
        <v>2003</v>
      </c>
      <c r="R10" s="235" t="s">
        <v>198</v>
      </c>
      <c r="S10" s="235" t="s">
        <v>198</v>
      </c>
      <c r="T10" s="235" t="s">
        <v>198</v>
      </c>
      <c r="U10" s="235" t="s">
        <v>198</v>
      </c>
      <c r="V10" s="221">
        <v>6</v>
      </c>
      <c r="W10" s="221">
        <v>8</v>
      </c>
      <c r="X10" s="236">
        <v>1014</v>
      </c>
      <c r="Y10" s="221">
        <v>42</v>
      </c>
      <c r="Z10" s="221">
        <v>972</v>
      </c>
      <c r="AA10" s="235" t="s">
        <v>198</v>
      </c>
      <c r="AB10" s="235" t="s">
        <v>198</v>
      </c>
      <c r="AC10" s="235">
        <v>602</v>
      </c>
      <c r="AD10" s="235">
        <v>347</v>
      </c>
      <c r="AE10" s="239">
        <v>255</v>
      </c>
      <c r="AF10" s="237">
        <v>2003</v>
      </c>
    </row>
    <row r="11" spans="1:32" s="241" customFormat="1" ht="27.75" customHeight="1">
      <c r="A11" s="240">
        <v>2016</v>
      </c>
      <c r="B11" s="280">
        <v>927</v>
      </c>
      <c r="C11" s="280">
        <v>960</v>
      </c>
      <c r="D11" s="280">
        <v>193</v>
      </c>
      <c r="E11" s="280">
        <v>1</v>
      </c>
      <c r="F11" s="280">
        <v>43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594</v>
      </c>
      <c r="M11" s="280">
        <v>869</v>
      </c>
      <c r="N11" s="280">
        <v>0</v>
      </c>
      <c r="O11" s="280">
        <v>0</v>
      </c>
      <c r="P11" s="281">
        <v>2016</v>
      </c>
      <c r="Q11" s="282">
        <v>2016</v>
      </c>
      <c r="R11" s="280">
        <v>0</v>
      </c>
      <c r="S11" s="280">
        <v>0</v>
      </c>
      <c r="T11" s="280">
        <v>97</v>
      </c>
      <c r="U11" s="280">
        <v>90</v>
      </c>
      <c r="V11" s="280">
        <v>0</v>
      </c>
      <c r="W11" s="280">
        <v>0</v>
      </c>
      <c r="X11" s="280">
        <v>1436</v>
      </c>
      <c r="Y11" s="280">
        <v>25</v>
      </c>
      <c r="Z11" s="280">
        <v>1411</v>
      </c>
      <c r="AA11" s="280">
        <v>0</v>
      </c>
      <c r="AB11" s="280">
        <v>0</v>
      </c>
      <c r="AC11" s="247">
        <v>1030251</v>
      </c>
      <c r="AD11" s="280">
        <v>513929</v>
      </c>
      <c r="AE11" s="283">
        <v>516322</v>
      </c>
      <c r="AF11" s="246">
        <v>2016</v>
      </c>
    </row>
    <row r="12" spans="1:32" s="241" customFormat="1" ht="27.75" customHeight="1">
      <c r="A12" s="240">
        <v>2017</v>
      </c>
      <c r="B12" s="280">
        <v>839</v>
      </c>
      <c r="C12" s="280">
        <v>1873</v>
      </c>
      <c r="D12" s="280">
        <v>162</v>
      </c>
      <c r="E12" s="280">
        <v>4</v>
      </c>
      <c r="F12" s="280">
        <v>26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432</v>
      </c>
      <c r="M12" s="280">
        <v>630</v>
      </c>
      <c r="N12" s="280">
        <v>0</v>
      </c>
      <c r="O12" s="280">
        <v>0</v>
      </c>
      <c r="P12" s="281">
        <v>2017</v>
      </c>
      <c r="Q12" s="282">
        <v>2017</v>
      </c>
      <c r="R12" s="280">
        <v>1</v>
      </c>
      <c r="S12" s="280">
        <v>2</v>
      </c>
      <c r="T12" s="280">
        <v>218</v>
      </c>
      <c r="U12" s="280">
        <v>1237</v>
      </c>
      <c r="V12" s="280">
        <v>0</v>
      </c>
      <c r="W12" s="280">
        <v>0</v>
      </c>
      <c r="X12" s="280">
        <v>38</v>
      </c>
      <c r="Y12" s="280">
        <v>2</v>
      </c>
      <c r="Z12" s="280">
        <v>36</v>
      </c>
      <c r="AA12" s="280">
        <v>0</v>
      </c>
      <c r="AB12" s="280">
        <v>0</v>
      </c>
      <c r="AC12" s="247">
        <v>1742118</v>
      </c>
      <c r="AD12" s="280">
        <v>874477</v>
      </c>
      <c r="AE12" s="283">
        <v>867641</v>
      </c>
      <c r="AF12" s="246">
        <v>2017</v>
      </c>
    </row>
    <row r="13" spans="1:32" s="241" customFormat="1" ht="27.75" customHeight="1">
      <c r="A13" s="240">
        <v>2018</v>
      </c>
      <c r="B13" s="280">
        <v>650</v>
      </c>
      <c r="C13" s="280">
        <v>1313</v>
      </c>
      <c r="D13" s="280">
        <v>163</v>
      </c>
      <c r="E13" s="280">
        <v>7</v>
      </c>
      <c r="F13" s="280">
        <v>10</v>
      </c>
      <c r="G13" s="280">
        <v>0</v>
      </c>
      <c r="H13" s="280">
        <v>1</v>
      </c>
      <c r="I13" s="280">
        <v>1</v>
      </c>
      <c r="J13" s="280">
        <v>1</v>
      </c>
      <c r="K13" s="280">
        <v>0</v>
      </c>
      <c r="L13" s="280">
        <v>333</v>
      </c>
      <c r="M13" s="280">
        <v>492</v>
      </c>
      <c r="N13" s="280">
        <v>0</v>
      </c>
      <c r="O13" s="280">
        <v>0</v>
      </c>
      <c r="P13" s="281">
        <v>2018</v>
      </c>
      <c r="Q13" s="282">
        <v>2018</v>
      </c>
      <c r="R13" s="280">
        <v>0</v>
      </c>
      <c r="S13" s="280">
        <v>0</v>
      </c>
      <c r="T13" s="280">
        <v>142</v>
      </c>
      <c r="U13" s="280">
        <v>813</v>
      </c>
      <c r="V13" s="280">
        <v>0</v>
      </c>
      <c r="W13" s="280">
        <v>0</v>
      </c>
      <c r="X13" s="280">
        <v>500</v>
      </c>
      <c r="Y13" s="280">
        <v>16</v>
      </c>
      <c r="Z13" s="280">
        <v>484</v>
      </c>
      <c r="AA13" s="280">
        <v>6</v>
      </c>
      <c r="AB13" s="280">
        <v>12</v>
      </c>
      <c r="AC13" s="247">
        <v>19289699</v>
      </c>
      <c r="AD13" s="280">
        <v>16696309</v>
      </c>
      <c r="AE13" s="283">
        <v>2593390</v>
      </c>
      <c r="AF13" s="246">
        <v>2018</v>
      </c>
    </row>
    <row r="14" spans="1:32" s="241" customFormat="1" ht="27.75" customHeight="1">
      <c r="A14" s="240">
        <v>2019</v>
      </c>
      <c r="B14" s="280">
        <v>732</v>
      </c>
      <c r="C14" s="280">
        <v>1230</v>
      </c>
      <c r="D14" s="280">
        <v>125</v>
      </c>
      <c r="E14" s="280">
        <v>9</v>
      </c>
      <c r="F14" s="280">
        <v>3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466</v>
      </c>
      <c r="M14" s="280">
        <v>678</v>
      </c>
      <c r="N14" s="280">
        <v>0</v>
      </c>
      <c r="O14" s="280">
        <v>0</v>
      </c>
      <c r="P14" s="281">
        <v>2019</v>
      </c>
      <c r="Q14" s="282">
        <v>2019</v>
      </c>
      <c r="R14" s="280">
        <v>0</v>
      </c>
      <c r="S14" s="280">
        <v>0</v>
      </c>
      <c r="T14" s="280">
        <v>138</v>
      </c>
      <c r="U14" s="280">
        <v>543</v>
      </c>
      <c r="V14" s="280">
        <v>0</v>
      </c>
      <c r="W14" s="280">
        <v>0</v>
      </c>
      <c r="X14" s="280">
        <v>698</v>
      </c>
      <c r="Y14" s="280">
        <v>13</v>
      </c>
      <c r="Z14" s="280">
        <v>685</v>
      </c>
      <c r="AA14" s="280">
        <v>10</v>
      </c>
      <c r="AB14" s="280">
        <v>14</v>
      </c>
      <c r="AC14" s="247">
        <v>1359310</v>
      </c>
      <c r="AD14" s="280">
        <v>762513</v>
      </c>
      <c r="AE14" s="283">
        <v>596797</v>
      </c>
      <c r="AF14" s="246">
        <v>2019</v>
      </c>
    </row>
    <row r="15" spans="1:32" s="814" customFormat="1" ht="27" customHeight="1" thickBot="1">
      <c r="A15" s="807">
        <v>2020</v>
      </c>
      <c r="B15" s="808">
        <f>SUM(D15,F15,H15,J15,L15,N15,R15,T15,V15)</f>
        <v>638</v>
      </c>
      <c r="C15" s="808">
        <f>SUM(E15,G15,I15,K15,M15,O15,S15,U15,W15)</f>
        <v>1102</v>
      </c>
      <c r="D15" s="808">
        <v>125</v>
      </c>
      <c r="E15" s="808">
        <v>9</v>
      </c>
      <c r="F15" s="808">
        <v>1</v>
      </c>
      <c r="G15" s="808">
        <v>0</v>
      </c>
      <c r="H15" s="808">
        <v>0</v>
      </c>
      <c r="I15" s="808">
        <v>0</v>
      </c>
      <c r="J15" s="808">
        <v>0</v>
      </c>
      <c r="K15" s="808">
        <v>0</v>
      </c>
      <c r="L15" s="808">
        <v>461</v>
      </c>
      <c r="M15" s="808">
        <v>686</v>
      </c>
      <c r="N15" s="808">
        <v>0</v>
      </c>
      <c r="O15" s="808">
        <v>0</v>
      </c>
      <c r="P15" s="809">
        <v>2020</v>
      </c>
      <c r="Q15" s="810">
        <v>2020</v>
      </c>
      <c r="R15" s="808">
        <v>1</v>
      </c>
      <c r="S15" s="808">
        <v>0</v>
      </c>
      <c r="T15" s="808">
        <v>50</v>
      </c>
      <c r="U15" s="808">
        <v>407</v>
      </c>
      <c r="V15" s="808">
        <v>0</v>
      </c>
      <c r="W15" s="808">
        <v>0</v>
      </c>
      <c r="X15" s="808">
        <f>Y15+Z15</f>
        <v>1102</v>
      </c>
      <c r="Y15" s="808">
        <v>18</v>
      </c>
      <c r="Z15" s="808">
        <v>1084</v>
      </c>
      <c r="AA15" s="808">
        <v>10</v>
      </c>
      <c r="AB15" s="808">
        <v>14</v>
      </c>
      <c r="AC15" s="811">
        <f>SUM(AD15:AE15)</f>
        <v>1359710</v>
      </c>
      <c r="AD15" s="808">
        <v>762513</v>
      </c>
      <c r="AE15" s="812">
        <v>597197</v>
      </c>
      <c r="AF15" s="813">
        <v>2020</v>
      </c>
    </row>
    <row r="16" spans="2:32" s="221" customFormat="1" ht="3" customHeight="1"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R16" s="235"/>
      <c r="S16" s="235"/>
      <c r="T16" s="235"/>
      <c r="U16" s="235"/>
      <c r="V16" s="235"/>
      <c r="W16" s="235"/>
      <c r="AF16" s="235"/>
    </row>
    <row r="17" spans="1:32" s="3" customFormat="1" ht="12" customHeight="1">
      <c r="A17" s="3" t="s">
        <v>1192</v>
      </c>
      <c r="B17" s="312"/>
      <c r="C17" s="312"/>
      <c r="D17" s="312"/>
      <c r="E17" s="312"/>
      <c r="F17" s="312"/>
      <c r="G17" s="312"/>
      <c r="H17" s="312"/>
      <c r="J17" s="1314" t="s">
        <v>277</v>
      </c>
      <c r="K17" s="312"/>
      <c r="M17" s="312"/>
      <c r="N17" s="312"/>
      <c r="O17" s="312"/>
      <c r="P17" s="312"/>
      <c r="Q17" s="3" t="s">
        <v>1192</v>
      </c>
      <c r="R17" s="312"/>
      <c r="S17" s="312"/>
      <c r="T17" s="312"/>
      <c r="U17" s="312"/>
      <c r="V17" s="312"/>
      <c r="W17" s="312"/>
      <c r="X17" s="1314" t="s">
        <v>277</v>
      </c>
      <c r="AF17" s="312"/>
    </row>
    <row r="18" spans="1:32" ht="15.75">
      <c r="A18" s="5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2"/>
      <c r="R18" s="433"/>
      <c r="S18" s="433"/>
      <c r="T18" s="433"/>
      <c r="U18" s="433"/>
      <c r="V18" s="433"/>
      <c r="W18" s="433"/>
      <c r="AF18" s="433"/>
    </row>
    <row r="19" spans="1:32" ht="15.75">
      <c r="A19" s="5"/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2"/>
      <c r="R19" s="433"/>
      <c r="S19" s="433"/>
      <c r="T19" s="433"/>
      <c r="U19" s="433"/>
      <c r="V19" s="433"/>
      <c r="W19" s="433"/>
      <c r="AF19" s="433"/>
    </row>
    <row r="20" spans="1:32" ht="15.75">
      <c r="A20" s="5"/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2"/>
      <c r="R20" s="433"/>
      <c r="S20" s="433"/>
      <c r="T20" s="433"/>
      <c r="U20" s="433"/>
      <c r="V20" s="433"/>
      <c r="W20" s="433"/>
      <c r="AF20" s="433"/>
    </row>
    <row r="21" spans="1:32" ht="15.75">
      <c r="A21" s="5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2"/>
      <c r="R21" s="433"/>
      <c r="S21" s="433"/>
      <c r="T21" s="433"/>
      <c r="U21" s="433"/>
      <c r="V21" s="433"/>
      <c r="W21" s="433"/>
      <c r="AF21" s="433"/>
    </row>
    <row r="22" spans="1:32" ht="15.75">
      <c r="A22" s="5"/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2"/>
      <c r="R22" s="433"/>
      <c r="S22" s="433"/>
      <c r="T22" s="433"/>
      <c r="U22" s="433"/>
      <c r="V22" s="433"/>
      <c r="W22" s="433"/>
      <c r="AF22" s="433"/>
    </row>
    <row r="23" spans="1:32" ht="15.75">
      <c r="A23" s="5"/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2"/>
      <c r="R23" s="433"/>
      <c r="S23" s="433"/>
      <c r="T23" s="433"/>
      <c r="U23" s="433"/>
      <c r="V23" s="433"/>
      <c r="W23" s="433"/>
      <c r="AF23" s="433"/>
    </row>
    <row r="24" spans="1:32" ht="15.75">
      <c r="A24" s="5"/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2"/>
      <c r="R24" s="433"/>
      <c r="S24" s="433"/>
      <c r="T24" s="433"/>
      <c r="U24" s="433"/>
      <c r="V24" s="433"/>
      <c r="W24" s="433"/>
      <c r="AF24" s="433"/>
    </row>
    <row r="25" spans="1:32" ht="15.75">
      <c r="A25" s="5"/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2"/>
      <c r="R25" s="433"/>
      <c r="S25" s="433"/>
      <c r="T25" s="433"/>
      <c r="U25" s="433"/>
      <c r="V25" s="433"/>
      <c r="W25" s="433"/>
      <c r="AF25" s="433"/>
    </row>
    <row r="26" spans="1:32" ht="15.75">
      <c r="A26" s="5"/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2"/>
      <c r="R26" s="433"/>
      <c r="S26" s="433"/>
      <c r="T26" s="433"/>
      <c r="U26" s="433"/>
      <c r="V26" s="433"/>
      <c r="W26" s="433"/>
      <c r="AF26" s="433"/>
    </row>
    <row r="27" spans="1:32" ht="15.75">
      <c r="A27" s="5"/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2"/>
      <c r="R27" s="433"/>
      <c r="S27" s="433"/>
      <c r="T27" s="433"/>
      <c r="U27" s="433"/>
      <c r="V27" s="433"/>
      <c r="W27" s="433"/>
      <c r="AF27" s="433"/>
    </row>
    <row r="28" spans="2:23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8"/>
      <c r="S28" s="8"/>
      <c r="T28" s="8"/>
      <c r="U28" s="8"/>
      <c r="V28" s="8"/>
      <c r="W28" s="8"/>
    </row>
    <row r="29" spans="2:23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8"/>
      <c r="S29" s="8"/>
      <c r="T29" s="8"/>
      <c r="U29" s="8"/>
      <c r="V29" s="8"/>
      <c r="W29" s="8"/>
    </row>
    <row r="30" spans="2:23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8"/>
      <c r="S30" s="8"/>
      <c r="T30" s="8"/>
      <c r="U30" s="8"/>
      <c r="V30" s="8"/>
      <c r="W30" s="8"/>
    </row>
    <row r="31" spans="2:23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8"/>
      <c r="S31" s="8"/>
      <c r="T31" s="8"/>
      <c r="U31" s="8"/>
      <c r="V31" s="8"/>
      <c r="W31" s="8"/>
    </row>
    <row r="32" spans="2:23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8"/>
      <c r="S32" s="8"/>
      <c r="T32" s="8"/>
      <c r="U32" s="8"/>
      <c r="V32" s="8"/>
      <c r="W32" s="8"/>
    </row>
    <row r="33" spans="2:23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8"/>
      <c r="S33" s="8"/>
      <c r="T33" s="8"/>
      <c r="U33" s="8"/>
      <c r="V33" s="8"/>
      <c r="W33" s="8"/>
    </row>
    <row r="34" spans="2:23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8"/>
      <c r="S34" s="8"/>
      <c r="T34" s="8"/>
      <c r="U34" s="8"/>
      <c r="V34" s="8"/>
      <c r="W34" s="8"/>
    </row>
    <row r="35" spans="2:23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8"/>
      <c r="S35" s="8"/>
      <c r="T35" s="8"/>
      <c r="U35" s="8"/>
      <c r="V35" s="8"/>
      <c r="W35" s="8"/>
    </row>
    <row r="36" spans="2:23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8"/>
      <c r="S36" s="8"/>
      <c r="T36" s="8"/>
      <c r="U36" s="8"/>
      <c r="V36" s="8"/>
      <c r="W36" s="8"/>
    </row>
    <row r="37" spans="2:23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8"/>
      <c r="S37" s="8"/>
      <c r="T37" s="8"/>
      <c r="U37" s="8"/>
      <c r="V37" s="8"/>
      <c r="W37" s="8"/>
    </row>
    <row r="38" spans="2:17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2"/>
    </row>
    <row r="39" spans="2:17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2"/>
    </row>
    <row r="40" spans="2:17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2"/>
    </row>
    <row r="41" spans="2:17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2"/>
    </row>
    <row r="42" spans="2:17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2"/>
    </row>
    <row r="43" spans="2:17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2"/>
    </row>
    <row r="44" spans="2:17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2"/>
    </row>
    <row r="45" spans="2:17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2"/>
    </row>
    <row r="46" spans="2:32" s="7" customFormat="1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2"/>
      <c r="X46" s="5"/>
      <c r="Y46" s="5"/>
      <c r="Z46" s="5"/>
      <c r="AA46" s="5"/>
      <c r="AB46" s="5"/>
      <c r="AC46" s="5"/>
      <c r="AD46" s="5"/>
      <c r="AE46" s="5"/>
      <c r="AF46" s="8"/>
    </row>
    <row r="47" spans="2:32" s="7" customFormat="1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2"/>
      <c r="X47" s="5"/>
      <c r="Y47" s="5"/>
      <c r="Z47" s="5"/>
      <c r="AA47" s="5"/>
      <c r="AB47" s="5"/>
      <c r="AC47" s="5"/>
      <c r="AD47" s="5"/>
      <c r="AE47" s="5"/>
      <c r="AF47" s="8"/>
    </row>
    <row r="48" spans="2:32" s="7" customFormat="1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2"/>
      <c r="X48" s="5"/>
      <c r="Y48" s="5"/>
      <c r="Z48" s="5"/>
      <c r="AA48" s="5"/>
      <c r="AB48" s="5"/>
      <c r="AC48" s="5"/>
      <c r="AD48" s="5"/>
      <c r="AE48" s="5"/>
      <c r="AF48" s="8"/>
    </row>
    <row r="49" spans="2:32" s="7" customFormat="1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2"/>
      <c r="X49" s="5"/>
      <c r="Y49" s="5"/>
      <c r="Z49" s="5"/>
      <c r="AA49" s="5"/>
      <c r="AB49" s="5"/>
      <c r="AC49" s="5"/>
      <c r="AD49" s="5"/>
      <c r="AE49" s="5"/>
      <c r="AF49" s="8"/>
    </row>
    <row r="50" spans="2:32" s="7" customFormat="1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2"/>
      <c r="X50" s="5"/>
      <c r="Y50" s="5"/>
      <c r="Z50" s="5"/>
      <c r="AA50" s="5"/>
      <c r="AB50" s="5"/>
      <c r="AC50" s="5"/>
      <c r="AD50" s="5"/>
      <c r="AE50" s="5"/>
      <c r="AF50" s="8"/>
    </row>
    <row r="51" spans="2:32" s="7" customFormat="1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2"/>
      <c r="X51" s="5"/>
      <c r="Y51" s="5"/>
      <c r="Z51" s="5"/>
      <c r="AA51" s="5"/>
      <c r="AB51" s="5"/>
      <c r="AC51" s="5"/>
      <c r="AD51" s="5"/>
      <c r="AE51" s="5"/>
      <c r="AF51" s="8"/>
    </row>
    <row r="52" spans="2:32" s="7" customFormat="1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2"/>
      <c r="X52" s="5"/>
      <c r="Y52" s="5"/>
      <c r="Z52" s="5"/>
      <c r="AA52" s="5"/>
      <c r="AB52" s="5"/>
      <c r="AC52" s="5"/>
      <c r="AD52" s="5"/>
      <c r="AE52" s="5"/>
      <c r="AF52" s="8"/>
    </row>
    <row r="53" spans="2:32" s="7" customFormat="1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2"/>
      <c r="X53" s="5"/>
      <c r="Y53" s="5"/>
      <c r="Z53" s="5"/>
      <c r="AA53" s="5"/>
      <c r="AB53" s="5"/>
      <c r="AC53" s="5"/>
      <c r="AD53" s="5"/>
      <c r="AE53" s="5"/>
      <c r="AF53" s="8"/>
    </row>
    <row r="54" spans="2:32" s="7" customFormat="1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2"/>
      <c r="X54" s="5"/>
      <c r="Y54" s="5"/>
      <c r="Z54" s="5"/>
      <c r="AA54" s="5"/>
      <c r="AB54" s="5"/>
      <c r="AC54" s="5"/>
      <c r="AD54" s="5"/>
      <c r="AE54" s="5"/>
      <c r="AF54" s="8"/>
    </row>
    <row r="55" spans="2:32" s="7" customFormat="1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2"/>
      <c r="X55" s="5"/>
      <c r="Y55" s="5"/>
      <c r="Z55" s="5"/>
      <c r="AA55" s="5"/>
      <c r="AB55" s="5"/>
      <c r="AC55" s="5"/>
      <c r="AD55" s="5"/>
      <c r="AE55" s="5"/>
      <c r="AF55" s="8"/>
    </row>
    <row r="56" spans="2:32" s="7" customFormat="1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2"/>
      <c r="X56" s="5"/>
      <c r="Y56" s="5"/>
      <c r="Z56" s="5"/>
      <c r="AA56" s="5"/>
      <c r="AB56" s="5"/>
      <c r="AC56" s="5"/>
      <c r="AD56" s="5"/>
      <c r="AE56" s="5"/>
      <c r="AF56" s="8"/>
    </row>
    <row r="57" spans="2:32" s="7" customFormat="1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2"/>
      <c r="X57" s="5"/>
      <c r="Y57" s="5"/>
      <c r="Z57" s="5"/>
      <c r="AA57" s="5"/>
      <c r="AB57" s="5"/>
      <c r="AC57" s="5"/>
      <c r="AD57" s="5"/>
      <c r="AE57" s="5"/>
      <c r="AF57" s="8"/>
    </row>
    <row r="58" spans="2:32" s="7" customFormat="1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2"/>
      <c r="X58" s="5"/>
      <c r="Y58" s="5"/>
      <c r="Z58" s="5"/>
      <c r="AA58" s="5"/>
      <c r="AB58" s="5"/>
      <c r="AC58" s="5"/>
      <c r="AD58" s="5"/>
      <c r="AE58" s="5"/>
      <c r="AF58" s="8"/>
    </row>
    <row r="59" spans="2:32" s="7" customFormat="1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2"/>
      <c r="X59" s="5"/>
      <c r="Y59" s="5"/>
      <c r="Z59" s="5"/>
      <c r="AA59" s="5"/>
      <c r="AB59" s="5"/>
      <c r="AC59" s="5"/>
      <c r="AD59" s="5"/>
      <c r="AE59" s="5"/>
      <c r="AF59" s="8"/>
    </row>
    <row r="60" spans="2:32" s="7" customFormat="1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2"/>
      <c r="X60" s="5"/>
      <c r="Y60" s="5"/>
      <c r="Z60" s="5"/>
      <c r="AA60" s="5"/>
      <c r="AB60" s="5"/>
      <c r="AC60" s="5"/>
      <c r="AD60" s="5"/>
      <c r="AE60" s="5"/>
      <c r="AF60" s="8"/>
    </row>
    <row r="61" spans="2:32" s="7" customFormat="1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  <c r="Q61" s="2"/>
      <c r="X61" s="5"/>
      <c r="Y61" s="5"/>
      <c r="Z61" s="5"/>
      <c r="AA61" s="5"/>
      <c r="AB61" s="5"/>
      <c r="AC61" s="5"/>
      <c r="AD61" s="5"/>
      <c r="AE61" s="5"/>
      <c r="AF61" s="8"/>
    </row>
    <row r="62" spans="2:32" s="7" customFormat="1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2"/>
      <c r="X62" s="5"/>
      <c r="Y62" s="5"/>
      <c r="Z62" s="5"/>
      <c r="AA62" s="5"/>
      <c r="AB62" s="5"/>
      <c r="AC62" s="5"/>
      <c r="AD62" s="5"/>
      <c r="AE62" s="5"/>
      <c r="AF62" s="8"/>
    </row>
    <row r="63" spans="2:32" s="7" customFormat="1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Q63" s="2"/>
      <c r="X63" s="5"/>
      <c r="Y63" s="5"/>
      <c r="Z63" s="5"/>
      <c r="AA63" s="5"/>
      <c r="AB63" s="5"/>
      <c r="AC63" s="5"/>
      <c r="AD63" s="5"/>
      <c r="AE63" s="5"/>
      <c r="AF63" s="8"/>
    </row>
    <row r="64" spans="2:32" s="7" customFormat="1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2"/>
      <c r="X64" s="5"/>
      <c r="Y64" s="5"/>
      <c r="Z64" s="5"/>
      <c r="AA64" s="5"/>
      <c r="AB64" s="5"/>
      <c r="AC64" s="5"/>
      <c r="AD64" s="5"/>
      <c r="AE64" s="5"/>
      <c r="AF64" s="8"/>
    </row>
    <row r="65" spans="2:32" s="7" customFormat="1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2"/>
      <c r="X65" s="5"/>
      <c r="Y65" s="5"/>
      <c r="Z65" s="5"/>
      <c r="AA65" s="5"/>
      <c r="AB65" s="5"/>
      <c r="AC65" s="5"/>
      <c r="AD65" s="5"/>
      <c r="AE65" s="5"/>
      <c r="AF65" s="8"/>
    </row>
    <row r="66" spans="2:32" s="7" customFormat="1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2"/>
      <c r="X66" s="5"/>
      <c r="Y66" s="5"/>
      <c r="Z66" s="5"/>
      <c r="AA66" s="5"/>
      <c r="AB66" s="5"/>
      <c r="AC66" s="5"/>
      <c r="AD66" s="5"/>
      <c r="AE66" s="5"/>
      <c r="AF66" s="8"/>
    </row>
    <row r="67" spans="2:32" s="7" customFormat="1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2"/>
      <c r="X67" s="5"/>
      <c r="Y67" s="5"/>
      <c r="Z67" s="5"/>
      <c r="AA67" s="5"/>
      <c r="AB67" s="5"/>
      <c r="AC67" s="5"/>
      <c r="AD67" s="5"/>
      <c r="AE67" s="5"/>
      <c r="AF67" s="8"/>
    </row>
    <row r="68" spans="2:32" s="7" customFormat="1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2"/>
      <c r="X68" s="5"/>
      <c r="Y68" s="5"/>
      <c r="Z68" s="5"/>
      <c r="AA68" s="5"/>
      <c r="AB68" s="5"/>
      <c r="AC68" s="5"/>
      <c r="AD68" s="5"/>
      <c r="AE68" s="5"/>
      <c r="AF68" s="8"/>
    </row>
    <row r="69" spans="2:32" s="7" customFormat="1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2"/>
      <c r="X69" s="5"/>
      <c r="Y69" s="5"/>
      <c r="Z69" s="5"/>
      <c r="AA69" s="5"/>
      <c r="AB69" s="5"/>
      <c r="AC69" s="5"/>
      <c r="AD69" s="5"/>
      <c r="AE69" s="5"/>
      <c r="AF69" s="8"/>
    </row>
    <row r="70" spans="2:32" s="7" customFormat="1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2"/>
      <c r="X70" s="5"/>
      <c r="Y70" s="5"/>
      <c r="Z70" s="5"/>
      <c r="AA70" s="5"/>
      <c r="AB70" s="5"/>
      <c r="AC70" s="5"/>
      <c r="AD70" s="5"/>
      <c r="AE70" s="5"/>
      <c r="AF70" s="8"/>
    </row>
    <row r="71" spans="2:32" s="7" customFormat="1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2"/>
      <c r="X71" s="5"/>
      <c r="Y71" s="5"/>
      <c r="Z71" s="5"/>
      <c r="AA71" s="5"/>
      <c r="AB71" s="5"/>
      <c r="AC71" s="5"/>
      <c r="AD71" s="5"/>
      <c r="AE71" s="5"/>
      <c r="AF71" s="8"/>
    </row>
    <row r="72" spans="2:32" s="7" customFormat="1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2"/>
      <c r="X72" s="5"/>
      <c r="Y72" s="5"/>
      <c r="Z72" s="5"/>
      <c r="AA72" s="5"/>
      <c r="AB72" s="5"/>
      <c r="AC72" s="5"/>
      <c r="AD72" s="5"/>
      <c r="AE72" s="5"/>
      <c r="AF72" s="8"/>
    </row>
    <row r="73" spans="2:32" s="7" customFormat="1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2"/>
      <c r="X73" s="5"/>
      <c r="Y73" s="5"/>
      <c r="Z73" s="5"/>
      <c r="AA73" s="5"/>
      <c r="AB73" s="5"/>
      <c r="AC73" s="5"/>
      <c r="AD73" s="5"/>
      <c r="AE73" s="5"/>
      <c r="AF73" s="8"/>
    </row>
    <row r="74" spans="2:41" s="7" customFormat="1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2"/>
      <c r="X74" s="5"/>
      <c r="Y74" s="5"/>
      <c r="Z74" s="5"/>
      <c r="AA74" s="5"/>
      <c r="AB74" s="5"/>
      <c r="AC74" s="5"/>
      <c r="AD74" s="5"/>
      <c r="AE74" s="5"/>
      <c r="AF74" s="8"/>
      <c r="AG74" s="5"/>
      <c r="AH74" s="5"/>
      <c r="AI74" s="5"/>
      <c r="AJ74" s="5"/>
      <c r="AK74" s="5"/>
      <c r="AL74" s="5"/>
      <c r="AM74" s="5"/>
      <c r="AN74" s="5"/>
      <c r="AO74" s="5"/>
    </row>
    <row r="75" spans="2:41" s="7" customFormat="1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2"/>
      <c r="X75" s="5"/>
      <c r="Y75" s="5"/>
      <c r="Z75" s="5"/>
      <c r="AA75" s="5"/>
      <c r="AB75" s="5"/>
      <c r="AC75" s="5"/>
      <c r="AD75" s="5"/>
      <c r="AE75" s="5"/>
      <c r="AF75" s="8"/>
      <c r="AG75" s="5"/>
      <c r="AH75" s="5"/>
      <c r="AI75" s="5"/>
      <c r="AJ75" s="5"/>
      <c r="AK75" s="5"/>
      <c r="AL75" s="5"/>
      <c r="AM75" s="5"/>
      <c r="AN75" s="5"/>
      <c r="AO75" s="5"/>
    </row>
    <row r="76" spans="2:41" s="7" customFormat="1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  <c r="Q76" s="2"/>
      <c r="X76" s="5"/>
      <c r="Y76" s="5"/>
      <c r="Z76" s="5"/>
      <c r="AA76" s="5"/>
      <c r="AB76" s="5"/>
      <c r="AC76" s="5"/>
      <c r="AD76" s="5"/>
      <c r="AE76" s="5"/>
      <c r="AF76" s="8"/>
      <c r="AG76" s="5"/>
      <c r="AH76" s="5"/>
      <c r="AI76" s="5"/>
      <c r="AJ76" s="5"/>
      <c r="AK76" s="5"/>
      <c r="AL76" s="5"/>
      <c r="AM76" s="5"/>
      <c r="AN76" s="5"/>
      <c r="AO76" s="5"/>
    </row>
    <row r="77" spans="2:41" s="7" customFormat="1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2"/>
      <c r="X77" s="5"/>
      <c r="Y77" s="5"/>
      <c r="Z77" s="5"/>
      <c r="AA77" s="5"/>
      <c r="AB77" s="5"/>
      <c r="AC77" s="5"/>
      <c r="AD77" s="5"/>
      <c r="AE77" s="5"/>
      <c r="AF77" s="8"/>
      <c r="AG77" s="5"/>
      <c r="AH77" s="5"/>
      <c r="AI77" s="5"/>
      <c r="AJ77" s="5"/>
      <c r="AK77" s="5"/>
      <c r="AL77" s="5"/>
      <c r="AM77" s="5"/>
      <c r="AN77" s="5"/>
      <c r="AO77" s="5"/>
    </row>
    <row r="78" spans="2:41" s="7" customFormat="1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2"/>
      <c r="X78" s="5"/>
      <c r="Y78" s="5"/>
      <c r="Z78" s="5"/>
      <c r="AA78" s="5"/>
      <c r="AB78" s="5"/>
      <c r="AC78" s="5"/>
      <c r="AD78" s="5"/>
      <c r="AE78" s="5"/>
      <c r="AF78" s="8"/>
      <c r="AG78" s="5"/>
      <c r="AH78" s="5"/>
      <c r="AI78" s="5"/>
      <c r="AJ78" s="5"/>
      <c r="AK78" s="5"/>
      <c r="AL78" s="5"/>
      <c r="AM78" s="5"/>
      <c r="AN78" s="5"/>
      <c r="AO78" s="5"/>
    </row>
    <row r="79" spans="2:41" s="7" customFormat="1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2"/>
      <c r="X79" s="5"/>
      <c r="Y79" s="5"/>
      <c r="Z79" s="5"/>
      <c r="AA79" s="5"/>
      <c r="AB79" s="5"/>
      <c r="AC79" s="5"/>
      <c r="AD79" s="5"/>
      <c r="AE79" s="5"/>
      <c r="AF79" s="8"/>
      <c r="AG79" s="5"/>
      <c r="AH79" s="5"/>
      <c r="AI79" s="5"/>
      <c r="AJ79" s="5"/>
      <c r="AK79" s="5"/>
      <c r="AL79" s="5"/>
      <c r="AM79" s="5"/>
      <c r="AN79" s="5"/>
      <c r="AO79" s="5"/>
    </row>
  </sheetData>
  <sheetProtection selectLockedCells="1" selectUnlockedCells="1"/>
  <mergeCells count="20">
    <mergeCell ref="A1:C1"/>
    <mergeCell ref="Q1:S1"/>
    <mergeCell ref="B7:C7"/>
    <mergeCell ref="Q6:Q9"/>
    <mergeCell ref="P6:P9"/>
    <mergeCell ref="A6:A9"/>
    <mergeCell ref="R6:S7"/>
    <mergeCell ref="D6:E6"/>
    <mergeCell ref="J7:K7"/>
    <mergeCell ref="J6:K6"/>
    <mergeCell ref="B6:C6"/>
    <mergeCell ref="F7:G7"/>
    <mergeCell ref="F6:G6"/>
    <mergeCell ref="D7:E7"/>
    <mergeCell ref="AF6:AF9"/>
    <mergeCell ref="X7:Z7"/>
    <mergeCell ref="T6:U7"/>
    <mergeCell ref="H7:I7"/>
    <mergeCell ref="H6:I6"/>
    <mergeCell ref="V6:W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2">
      <selection activeCell="A5" sqref="A5"/>
    </sheetView>
  </sheetViews>
  <sheetFormatPr defaultColWidth="7.99609375" defaultRowHeight="13.5"/>
  <cols>
    <col min="1" max="1" width="12.88671875" style="383" customWidth="1"/>
    <col min="2" max="12" width="5.21484375" style="384" customWidth="1"/>
    <col min="13" max="14" width="4.88671875" style="384" customWidth="1"/>
    <col min="15" max="15" width="4.88671875" style="382" customWidth="1"/>
    <col min="16" max="16" width="6.4453125" style="382" customWidth="1"/>
    <col min="17" max="17" width="5.4453125" style="382" customWidth="1"/>
    <col min="18" max="18" width="5.3359375" style="382" customWidth="1"/>
    <col min="19" max="19" width="5.21484375" style="384" customWidth="1"/>
    <col min="20" max="22" width="5.4453125" style="384" customWidth="1"/>
    <col min="23" max="23" width="6.6640625" style="384" customWidth="1"/>
    <col min="24" max="24" width="21.5546875" style="384" customWidth="1"/>
    <col min="25" max="16384" width="7.99609375" style="382" customWidth="1"/>
  </cols>
  <sheetData>
    <row r="1" spans="1:24" s="379" customFormat="1" ht="11.25" customHeight="1" hidden="1">
      <c r="A1" s="1520" t="s">
        <v>173</v>
      </c>
      <c r="B1" s="1520"/>
      <c r="C1" s="1520"/>
      <c r="D1" s="377"/>
      <c r="E1" s="377"/>
      <c r="F1" s="377"/>
      <c r="G1" s="377"/>
      <c r="H1" s="471"/>
      <c r="I1" s="377"/>
      <c r="J1" s="377"/>
      <c r="K1" s="377"/>
      <c r="L1" s="377"/>
      <c r="M1" s="378"/>
      <c r="N1" s="378"/>
      <c r="S1" s="377"/>
      <c r="T1" s="377"/>
      <c r="U1" s="377"/>
      <c r="V1" s="377"/>
      <c r="W1" s="377"/>
      <c r="X1" s="380" t="s">
        <v>7</v>
      </c>
    </row>
    <row r="2" spans="1:24" s="973" customFormat="1" ht="12" customHeight="1">
      <c r="A2" s="1498" t="s">
        <v>897</v>
      </c>
      <c r="B2" s="1498"/>
      <c r="C2" s="1498"/>
      <c r="D2" s="970"/>
      <c r="E2" s="970"/>
      <c r="F2" s="970"/>
      <c r="G2" s="970"/>
      <c r="H2" s="971"/>
      <c r="I2" s="970"/>
      <c r="J2" s="970"/>
      <c r="K2" s="970"/>
      <c r="L2" s="970"/>
      <c r="M2" s="972"/>
      <c r="N2" s="972"/>
      <c r="S2" s="970"/>
      <c r="T2" s="970"/>
      <c r="U2" s="970"/>
      <c r="V2" s="970"/>
      <c r="W2" s="970"/>
      <c r="X2" s="953" t="s">
        <v>7</v>
      </c>
    </row>
    <row r="3" spans="1:24" s="379" customFormat="1" ht="12" customHeight="1">
      <c r="A3" s="956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S3" s="377"/>
      <c r="T3" s="377"/>
      <c r="U3" s="377"/>
      <c r="V3" s="377"/>
      <c r="W3" s="377"/>
      <c r="X3" s="377"/>
    </row>
    <row r="4" spans="1:24" s="381" customFormat="1" ht="24" customHeight="1">
      <c r="A4" s="1521" t="s">
        <v>1398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07" t="s">
        <v>1247</v>
      </c>
      <c r="N4" s="1507"/>
      <c r="O4" s="1507"/>
      <c r="P4" s="1507"/>
      <c r="Q4" s="1507"/>
      <c r="R4" s="1507"/>
      <c r="S4" s="1507"/>
      <c r="T4" s="1507"/>
      <c r="U4" s="1507"/>
      <c r="V4" s="1507"/>
      <c r="W4" s="1507"/>
      <c r="X4" s="1507"/>
    </row>
    <row r="5" spans="1:24" s="959" customFormat="1" ht="12" customHeight="1">
      <c r="A5" s="957"/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8"/>
      <c r="N5" s="958"/>
      <c r="O5" s="958"/>
      <c r="P5" s="958"/>
      <c r="Q5" s="958"/>
      <c r="R5" s="958"/>
      <c r="S5" s="958"/>
      <c r="T5" s="958"/>
      <c r="U5" s="958"/>
      <c r="V5" s="958"/>
      <c r="W5" s="958"/>
      <c r="X5" s="958"/>
    </row>
    <row r="6" spans="1:24" s="986" customFormat="1" ht="12" customHeight="1" thickBot="1">
      <c r="A6" s="983" t="s">
        <v>899</v>
      </c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5"/>
      <c r="U6" s="985"/>
      <c r="V6" s="985"/>
      <c r="W6" s="985"/>
      <c r="X6" s="985" t="s">
        <v>0</v>
      </c>
    </row>
    <row r="7" spans="1:24" s="128" customFormat="1" ht="29.25" customHeight="1">
      <c r="A7" s="1522" t="s">
        <v>409</v>
      </c>
      <c r="B7" s="1525" t="s">
        <v>390</v>
      </c>
      <c r="C7" s="523" t="s">
        <v>391</v>
      </c>
      <c r="D7" s="524" t="s">
        <v>392</v>
      </c>
      <c r="E7" s="525" t="s">
        <v>393</v>
      </c>
      <c r="F7" s="526" t="s">
        <v>394</v>
      </c>
      <c r="G7" s="1527" t="s">
        <v>395</v>
      </c>
      <c r="H7" s="1527"/>
      <c r="I7" s="1527"/>
      <c r="J7" s="1527"/>
      <c r="K7" s="1527"/>
      <c r="L7" s="1527"/>
      <c r="M7" s="1527" t="s">
        <v>395</v>
      </c>
      <c r="N7" s="1527"/>
      <c r="O7" s="1527"/>
      <c r="P7" s="1527"/>
      <c r="Q7" s="1527"/>
      <c r="R7" s="1527"/>
      <c r="S7" s="1527"/>
      <c r="T7" s="1527"/>
      <c r="U7" s="1528"/>
      <c r="V7" s="1388" t="s">
        <v>1232</v>
      </c>
      <c r="W7" s="527" t="s">
        <v>286</v>
      </c>
      <c r="X7" s="1529" t="s">
        <v>389</v>
      </c>
    </row>
    <row r="8" spans="1:24" s="128" customFormat="1" ht="29.25" customHeight="1">
      <c r="A8" s="1523"/>
      <c r="B8" s="1526"/>
      <c r="C8" s="528"/>
      <c r="D8" s="528"/>
      <c r="E8" s="529" t="s">
        <v>41</v>
      </c>
      <c r="F8" s="528"/>
      <c r="G8" s="530" t="s">
        <v>396</v>
      </c>
      <c r="H8" s="530" t="s">
        <v>397</v>
      </c>
      <c r="I8" s="530" t="s">
        <v>398</v>
      </c>
      <c r="J8" s="530" t="s">
        <v>399</v>
      </c>
      <c r="K8" s="531" t="s">
        <v>400</v>
      </c>
      <c r="L8" s="531" t="s">
        <v>401</v>
      </c>
      <c r="M8" s="530" t="s">
        <v>402</v>
      </c>
      <c r="N8" s="530" t="s">
        <v>403</v>
      </c>
      <c r="O8" s="532" t="s">
        <v>404</v>
      </c>
      <c r="P8" s="533" t="s">
        <v>287</v>
      </c>
      <c r="Q8" s="534" t="s">
        <v>405</v>
      </c>
      <c r="R8" s="535" t="s">
        <v>406</v>
      </c>
      <c r="S8" s="528" t="s">
        <v>407</v>
      </c>
      <c r="T8" s="528" t="s">
        <v>408</v>
      </c>
      <c r="U8" s="536" t="s">
        <v>288</v>
      </c>
      <c r="V8" s="536"/>
      <c r="X8" s="1530"/>
    </row>
    <row r="9" spans="1:24" s="128" customFormat="1" ht="29.25" customHeight="1">
      <c r="A9" s="1509"/>
      <c r="B9" s="1526" t="s">
        <v>1</v>
      </c>
      <c r="C9" s="529" t="s">
        <v>2</v>
      </c>
      <c r="D9" s="529"/>
      <c r="E9" s="532" t="s">
        <v>290</v>
      </c>
      <c r="F9" s="532" t="s">
        <v>24</v>
      </c>
      <c r="G9" s="530" t="s">
        <v>291</v>
      </c>
      <c r="H9" s="530" t="s">
        <v>292</v>
      </c>
      <c r="I9" s="530" t="s">
        <v>293</v>
      </c>
      <c r="J9" s="530" t="s">
        <v>294</v>
      </c>
      <c r="K9" s="537" t="s">
        <v>295</v>
      </c>
      <c r="L9" s="537" t="s">
        <v>296</v>
      </c>
      <c r="M9" s="530" t="s">
        <v>297</v>
      </c>
      <c r="N9" s="530" t="s">
        <v>50</v>
      </c>
      <c r="O9" s="532" t="s">
        <v>51</v>
      </c>
      <c r="P9" s="532"/>
      <c r="Q9" s="538" t="s">
        <v>298</v>
      </c>
      <c r="R9" s="539" t="s">
        <v>299</v>
      </c>
      <c r="S9" s="529" t="s">
        <v>300</v>
      </c>
      <c r="T9" s="529"/>
      <c r="U9" s="529"/>
      <c r="V9" s="529" t="s">
        <v>1233</v>
      </c>
      <c r="X9" s="1517"/>
    </row>
    <row r="10" spans="1:24" s="128" customFormat="1" ht="29.25" customHeight="1">
      <c r="A10" s="1524"/>
      <c r="B10" s="1532"/>
      <c r="C10" s="540" t="s">
        <v>885</v>
      </c>
      <c r="D10" s="541" t="s">
        <v>289</v>
      </c>
      <c r="E10" s="542" t="s">
        <v>302</v>
      </c>
      <c r="F10" s="541" t="s">
        <v>303</v>
      </c>
      <c r="G10" s="543" t="s">
        <v>304</v>
      </c>
      <c r="H10" s="543" t="s">
        <v>304</v>
      </c>
      <c r="I10" s="543" t="s">
        <v>304</v>
      </c>
      <c r="J10" s="543" t="s">
        <v>304</v>
      </c>
      <c r="K10" s="544" t="s">
        <v>304</v>
      </c>
      <c r="L10" s="544" t="s">
        <v>304</v>
      </c>
      <c r="M10" s="543" t="s">
        <v>304</v>
      </c>
      <c r="N10" s="543" t="s">
        <v>304</v>
      </c>
      <c r="O10" s="542" t="s">
        <v>304</v>
      </c>
      <c r="P10" s="542" t="s">
        <v>305</v>
      </c>
      <c r="Q10" s="545" t="s">
        <v>306</v>
      </c>
      <c r="R10" s="546" t="s">
        <v>307</v>
      </c>
      <c r="S10" s="540" t="s">
        <v>308</v>
      </c>
      <c r="T10" s="540" t="s">
        <v>281</v>
      </c>
      <c r="U10" s="540" t="s">
        <v>280</v>
      </c>
      <c r="V10" s="540" t="s">
        <v>1234</v>
      </c>
      <c r="W10" s="882" t="s">
        <v>97</v>
      </c>
      <c r="X10" s="1531"/>
    </row>
    <row r="11" spans="1:24" s="128" customFormat="1" ht="28.5" customHeight="1">
      <c r="A11" s="547">
        <v>2016</v>
      </c>
      <c r="B11" s="548">
        <v>638</v>
      </c>
      <c r="C11" s="549">
        <v>1</v>
      </c>
      <c r="D11" s="549">
        <v>1</v>
      </c>
      <c r="E11" s="549">
        <v>0</v>
      </c>
      <c r="F11" s="549">
        <v>636</v>
      </c>
      <c r="G11" s="549">
        <v>0</v>
      </c>
      <c r="H11" s="549">
        <v>0</v>
      </c>
      <c r="I11" s="549">
        <v>1</v>
      </c>
      <c r="J11" s="549">
        <v>4</v>
      </c>
      <c r="K11" s="549">
        <v>27</v>
      </c>
      <c r="L11" s="549">
        <v>156</v>
      </c>
      <c r="M11" s="549">
        <v>191</v>
      </c>
      <c r="N11" s="549">
        <v>143</v>
      </c>
      <c r="O11" s="549">
        <v>78</v>
      </c>
      <c r="P11" s="549">
        <v>3</v>
      </c>
      <c r="Q11" s="549">
        <v>0</v>
      </c>
      <c r="R11" s="549">
        <v>1</v>
      </c>
      <c r="S11" s="549">
        <v>3</v>
      </c>
      <c r="T11" s="549">
        <v>29</v>
      </c>
      <c r="U11" s="549">
        <v>0</v>
      </c>
      <c r="V11" s="549"/>
      <c r="W11" s="549">
        <v>0</v>
      </c>
      <c r="X11" s="550">
        <v>2016</v>
      </c>
    </row>
    <row r="12" spans="1:24" s="128" customFormat="1" ht="28.5" customHeight="1">
      <c r="A12" s="547">
        <v>2017</v>
      </c>
      <c r="B12" s="548">
        <v>666</v>
      </c>
      <c r="C12" s="549">
        <v>1</v>
      </c>
      <c r="D12" s="549">
        <v>1</v>
      </c>
      <c r="E12" s="549">
        <v>0</v>
      </c>
      <c r="F12" s="549">
        <v>638</v>
      </c>
      <c r="G12" s="549">
        <v>0</v>
      </c>
      <c r="H12" s="549">
        <v>0</v>
      </c>
      <c r="I12" s="549">
        <v>1</v>
      </c>
      <c r="J12" s="549">
        <v>5</v>
      </c>
      <c r="K12" s="549">
        <v>27</v>
      </c>
      <c r="L12" s="549">
        <v>156</v>
      </c>
      <c r="M12" s="549">
        <v>194</v>
      </c>
      <c r="N12" s="549">
        <v>141</v>
      </c>
      <c r="O12" s="549">
        <v>80</v>
      </c>
      <c r="P12" s="549">
        <v>2</v>
      </c>
      <c r="Q12" s="549">
        <v>0</v>
      </c>
      <c r="R12" s="549">
        <v>1</v>
      </c>
      <c r="S12" s="549">
        <v>3</v>
      </c>
      <c r="T12" s="549">
        <v>29</v>
      </c>
      <c r="U12" s="549">
        <v>0</v>
      </c>
      <c r="V12" s="549"/>
      <c r="W12" s="551">
        <v>0</v>
      </c>
      <c r="X12" s="550">
        <v>2017</v>
      </c>
    </row>
    <row r="13" spans="1:24" s="128" customFormat="1" ht="28.5" customHeight="1">
      <c r="A13" s="552">
        <v>2018</v>
      </c>
      <c r="B13" s="549">
        <v>704</v>
      </c>
      <c r="C13" s="549">
        <v>1</v>
      </c>
      <c r="D13" s="549">
        <v>1</v>
      </c>
      <c r="E13" s="549">
        <v>0</v>
      </c>
      <c r="F13" s="549">
        <v>702</v>
      </c>
      <c r="G13" s="549">
        <v>0</v>
      </c>
      <c r="H13" s="549">
        <v>0</v>
      </c>
      <c r="I13" s="549">
        <v>1</v>
      </c>
      <c r="J13" s="549">
        <v>6</v>
      </c>
      <c r="K13" s="549">
        <v>31</v>
      </c>
      <c r="L13" s="549">
        <v>170</v>
      </c>
      <c r="M13" s="549">
        <v>204</v>
      </c>
      <c r="N13" s="549">
        <v>155</v>
      </c>
      <c r="O13" s="549">
        <v>98</v>
      </c>
      <c r="P13" s="549">
        <v>2</v>
      </c>
      <c r="Q13" s="549">
        <v>0</v>
      </c>
      <c r="R13" s="549">
        <v>3</v>
      </c>
      <c r="S13" s="549">
        <v>2</v>
      </c>
      <c r="T13" s="549">
        <v>30</v>
      </c>
      <c r="U13" s="549">
        <v>0</v>
      </c>
      <c r="V13" s="549"/>
      <c r="W13" s="551">
        <v>0</v>
      </c>
      <c r="X13" s="553">
        <v>2018</v>
      </c>
    </row>
    <row r="14" spans="1:24" s="128" customFormat="1" ht="28.5" customHeight="1">
      <c r="A14" s="552">
        <v>2019</v>
      </c>
      <c r="B14" s="549">
        <v>747</v>
      </c>
      <c r="C14" s="549">
        <v>1</v>
      </c>
      <c r="D14" s="549">
        <v>1</v>
      </c>
      <c r="E14" s="549">
        <v>0</v>
      </c>
      <c r="F14" s="549">
        <v>745</v>
      </c>
      <c r="G14" s="549">
        <v>0</v>
      </c>
      <c r="H14" s="549">
        <v>0</v>
      </c>
      <c r="I14" s="549">
        <v>1</v>
      </c>
      <c r="J14" s="549">
        <v>6</v>
      </c>
      <c r="K14" s="549">
        <v>32</v>
      </c>
      <c r="L14" s="549">
        <v>179</v>
      </c>
      <c r="M14" s="549">
        <v>219</v>
      </c>
      <c r="N14" s="549">
        <v>169</v>
      </c>
      <c r="O14" s="549">
        <v>101</v>
      </c>
      <c r="P14" s="549">
        <v>1</v>
      </c>
      <c r="Q14" s="549">
        <v>0</v>
      </c>
      <c r="R14" s="549">
        <v>4</v>
      </c>
      <c r="S14" s="549">
        <v>2</v>
      </c>
      <c r="T14" s="549">
        <v>31</v>
      </c>
      <c r="U14" s="549">
        <v>0</v>
      </c>
      <c r="V14" s="549"/>
      <c r="W14" s="549">
        <v>0</v>
      </c>
      <c r="X14" s="550">
        <v>2019</v>
      </c>
    </row>
    <row r="15" spans="1:24" s="472" customFormat="1" ht="28.5" customHeight="1">
      <c r="A15" s="554">
        <v>2020</v>
      </c>
      <c r="B15" s="555">
        <f aca="true" t="shared" si="0" ref="B15:W15">SUM(B16,B17,B18,B41,B50,B57,B58,B59,B60)</f>
        <v>785</v>
      </c>
      <c r="C15" s="555">
        <f t="shared" si="0"/>
        <v>1</v>
      </c>
      <c r="D15" s="555">
        <f t="shared" si="0"/>
        <v>1</v>
      </c>
      <c r="E15" s="555">
        <f t="shared" si="0"/>
        <v>0</v>
      </c>
      <c r="F15" s="555">
        <f t="shared" si="0"/>
        <v>783</v>
      </c>
      <c r="G15" s="555">
        <f t="shared" si="0"/>
        <v>0</v>
      </c>
      <c r="H15" s="555">
        <f t="shared" si="0"/>
        <v>0</v>
      </c>
      <c r="I15" s="555">
        <f t="shared" si="0"/>
        <v>1</v>
      </c>
      <c r="J15" s="555">
        <f t="shared" si="0"/>
        <v>6</v>
      </c>
      <c r="K15" s="555">
        <f t="shared" si="0"/>
        <v>34</v>
      </c>
      <c r="L15" s="555">
        <f t="shared" si="0"/>
        <v>187</v>
      </c>
      <c r="M15" s="555">
        <f t="shared" si="0"/>
        <v>239</v>
      </c>
      <c r="N15" s="555">
        <f t="shared" si="0"/>
        <v>171</v>
      </c>
      <c r="O15" s="555">
        <f t="shared" si="0"/>
        <v>107</v>
      </c>
      <c r="P15" s="555">
        <f t="shared" si="0"/>
        <v>1</v>
      </c>
      <c r="Q15" s="555">
        <f t="shared" si="0"/>
        <v>0</v>
      </c>
      <c r="R15" s="555">
        <f t="shared" si="0"/>
        <v>4</v>
      </c>
      <c r="S15" s="555">
        <f t="shared" si="0"/>
        <v>2</v>
      </c>
      <c r="T15" s="555">
        <f t="shared" si="0"/>
        <v>31</v>
      </c>
      <c r="U15" s="555">
        <f t="shared" si="0"/>
        <v>0</v>
      </c>
      <c r="V15" s="555">
        <f t="shared" si="0"/>
        <v>0</v>
      </c>
      <c r="W15" s="555">
        <f t="shared" si="0"/>
        <v>0</v>
      </c>
      <c r="X15" s="822">
        <v>2020</v>
      </c>
    </row>
    <row r="16" spans="1:24" s="248" customFormat="1" ht="28.5" customHeight="1">
      <c r="A16" s="954" t="s">
        <v>890</v>
      </c>
      <c r="B16" s="548">
        <f>SUM(C16:E16,F16,V16:W16)</f>
        <v>32</v>
      </c>
      <c r="C16" s="557">
        <v>0</v>
      </c>
      <c r="D16" s="557">
        <v>0</v>
      </c>
      <c r="E16" s="557">
        <v>0</v>
      </c>
      <c r="F16" s="549">
        <f>SUM(G16:U16)</f>
        <v>32</v>
      </c>
      <c r="G16" s="557">
        <v>0</v>
      </c>
      <c r="H16" s="557">
        <v>0</v>
      </c>
      <c r="I16" s="557">
        <v>0</v>
      </c>
      <c r="J16" s="557">
        <v>0</v>
      </c>
      <c r="K16" s="549">
        <v>1</v>
      </c>
      <c r="L16" s="549">
        <v>9</v>
      </c>
      <c r="M16" s="549">
        <v>12</v>
      </c>
      <c r="N16" s="557">
        <v>9</v>
      </c>
      <c r="O16" s="549">
        <v>1</v>
      </c>
      <c r="P16" s="557">
        <v>0</v>
      </c>
      <c r="Q16" s="557">
        <v>0</v>
      </c>
      <c r="R16" s="557">
        <v>0</v>
      </c>
      <c r="S16" s="557">
        <v>0</v>
      </c>
      <c r="T16" s="557">
        <v>0</v>
      </c>
      <c r="U16" s="557">
        <v>0</v>
      </c>
      <c r="V16" s="557">
        <v>0</v>
      </c>
      <c r="W16" s="557">
        <v>0</v>
      </c>
      <c r="X16" s="1463" t="s">
        <v>342</v>
      </c>
    </row>
    <row r="17" spans="1:24" s="248" customFormat="1" ht="28.5" customHeight="1">
      <c r="A17" s="590" t="s">
        <v>321</v>
      </c>
      <c r="B17" s="548">
        <f>SUM(C17:E17,F17,V17:W17)</f>
        <v>18</v>
      </c>
      <c r="C17" s="557">
        <v>0</v>
      </c>
      <c r="D17" s="557">
        <v>0</v>
      </c>
      <c r="E17" s="557">
        <v>0</v>
      </c>
      <c r="F17" s="549">
        <f>SUM(G17:U17)</f>
        <v>18</v>
      </c>
      <c r="G17" s="557">
        <v>0</v>
      </c>
      <c r="H17" s="557">
        <v>0</v>
      </c>
      <c r="I17" s="557">
        <v>0</v>
      </c>
      <c r="J17" s="557">
        <v>0</v>
      </c>
      <c r="K17" s="549">
        <v>1</v>
      </c>
      <c r="L17" s="549">
        <v>4</v>
      </c>
      <c r="M17" s="549">
        <v>8</v>
      </c>
      <c r="N17" s="549">
        <v>4</v>
      </c>
      <c r="O17" s="549">
        <v>1</v>
      </c>
      <c r="P17" s="557">
        <v>0</v>
      </c>
      <c r="Q17" s="557">
        <v>0</v>
      </c>
      <c r="R17" s="557">
        <v>0</v>
      </c>
      <c r="S17" s="557">
        <v>0</v>
      </c>
      <c r="T17" s="557">
        <v>0</v>
      </c>
      <c r="U17" s="557">
        <v>0</v>
      </c>
      <c r="V17" s="557">
        <v>0</v>
      </c>
      <c r="W17" s="557">
        <v>0</v>
      </c>
      <c r="X17" s="1463" t="s">
        <v>1241</v>
      </c>
    </row>
    <row r="18" spans="1:24" s="248" customFormat="1" ht="28.5" customHeight="1">
      <c r="A18" s="590" t="s">
        <v>642</v>
      </c>
      <c r="B18" s="548">
        <f>SUM(C18:E18,F18,V18:W18)</f>
        <v>257</v>
      </c>
      <c r="C18" s="549">
        <f aca="true" t="shared" si="1" ref="C18:W18">SUM(C19:C29)</f>
        <v>1</v>
      </c>
      <c r="D18" s="549">
        <f t="shared" si="1"/>
        <v>1</v>
      </c>
      <c r="E18" s="549">
        <f t="shared" si="1"/>
        <v>0</v>
      </c>
      <c r="F18" s="549">
        <f t="shared" si="1"/>
        <v>255</v>
      </c>
      <c r="G18" s="549">
        <f t="shared" si="1"/>
        <v>0</v>
      </c>
      <c r="H18" s="549">
        <f t="shared" si="1"/>
        <v>0</v>
      </c>
      <c r="I18" s="549">
        <f t="shared" si="1"/>
        <v>1</v>
      </c>
      <c r="J18" s="549">
        <f t="shared" si="1"/>
        <v>1</v>
      </c>
      <c r="K18" s="549">
        <f t="shared" si="1"/>
        <v>11</v>
      </c>
      <c r="L18" s="549">
        <f t="shared" si="1"/>
        <v>64</v>
      </c>
      <c r="M18" s="549">
        <f t="shared" si="1"/>
        <v>82</v>
      </c>
      <c r="N18" s="549">
        <f t="shared" si="1"/>
        <v>59</v>
      </c>
      <c r="O18" s="549">
        <f t="shared" si="1"/>
        <v>35</v>
      </c>
      <c r="P18" s="549">
        <f t="shared" si="1"/>
        <v>0</v>
      </c>
      <c r="Q18" s="549">
        <f t="shared" si="1"/>
        <v>0</v>
      </c>
      <c r="R18" s="549">
        <f t="shared" si="1"/>
        <v>2</v>
      </c>
      <c r="S18" s="549">
        <f t="shared" si="1"/>
        <v>0</v>
      </c>
      <c r="T18" s="549">
        <f t="shared" si="1"/>
        <v>0</v>
      </c>
      <c r="U18" s="549">
        <f t="shared" si="1"/>
        <v>0</v>
      </c>
      <c r="V18" s="549">
        <f t="shared" si="1"/>
        <v>0</v>
      </c>
      <c r="W18" s="549">
        <f t="shared" si="1"/>
        <v>0</v>
      </c>
      <c r="X18" s="1464" t="s">
        <v>343</v>
      </c>
    </row>
    <row r="19" spans="1:24" s="248" customFormat="1" ht="28.5" customHeight="1">
      <c r="A19" s="559" t="s">
        <v>322</v>
      </c>
      <c r="B19" s="548">
        <f aca="true" t="shared" si="2" ref="B19:B28">SUM(C19:E19,F19,V19:W19)</f>
        <v>29</v>
      </c>
      <c r="C19" s="549">
        <v>1</v>
      </c>
      <c r="D19" s="549">
        <v>1</v>
      </c>
      <c r="E19" s="557">
        <v>0</v>
      </c>
      <c r="F19" s="549">
        <f aca="true" t="shared" si="3" ref="F19:F29">SUM(G19:U19)</f>
        <v>27</v>
      </c>
      <c r="G19" s="557">
        <v>0</v>
      </c>
      <c r="H19" s="557">
        <v>0</v>
      </c>
      <c r="I19" s="557">
        <v>1</v>
      </c>
      <c r="J19" s="549">
        <v>1</v>
      </c>
      <c r="K19" s="549">
        <v>1</v>
      </c>
      <c r="L19" s="549">
        <v>8</v>
      </c>
      <c r="M19" s="549">
        <v>10</v>
      </c>
      <c r="N19" s="549">
        <v>4</v>
      </c>
      <c r="O19" s="557">
        <v>1</v>
      </c>
      <c r="P19" s="557">
        <v>0</v>
      </c>
      <c r="Q19" s="557">
        <v>0</v>
      </c>
      <c r="R19" s="557">
        <v>1</v>
      </c>
      <c r="S19" s="557">
        <v>0</v>
      </c>
      <c r="T19" s="557">
        <v>0</v>
      </c>
      <c r="U19" s="557">
        <v>0</v>
      </c>
      <c r="V19" s="557">
        <v>0</v>
      </c>
      <c r="W19" s="557">
        <v>0</v>
      </c>
      <c r="X19" s="558" t="s">
        <v>344</v>
      </c>
    </row>
    <row r="20" spans="1:24" s="248" customFormat="1" ht="28.5" customHeight="1">
      <c r="A20" s="561" t="s">
        <v>323</v>
      </c>
      <c r="B20" s="548">
        <f t="shared" si="2"/>
        <v>19</v>
      </c>
      <c r="C20" s="557">
        <v>0</v>
      </c>
      <c r="D20" s="557">
        <v>0</v>
      </c>
      <c r="E20" s="557">
        <v>0</v>
      </c>
      <c r="F20" s="549">
        <f t="shared" si="3"/>
        <v>19</v>
      </c>
      <c r="G20" s="557">
        <v>0</v>
      </c>
      <c r="H20" s="557">
        <v>0</v>
      </c>
      <c r="I20" s="557">
        <v>0</v>
      </c>
      <c r="J20" s="557">
        <v>0</v>
      </c>
      <c r="K20" s="549">
        <v>1</v>
      </c>
      <c r="L20" s="549">
        <v>5</v>
      </c>
      <c r="M20" s="549">
        <v>5</v>
      </c>
      <c r="N20" s="549">
        <v>4</v>
      </c>
      <c r="O20" s="557">
        <v>4</v>
      </c>
      <c r="P20" s="557">
        <v>0</v>
      </c>
      <c r="Q20" s="557">
        <v>0</v>
      </c>
      <c r="R20" s="557">
        <v>0</v>
      </c>
      <c r="S20" s="557">
        <v>0</v>
      </c>
      <c r="T20" s="557">
        <v>0</v>
      </c>
      <c r="U20" s="557">
        <v>0</v>
      </c>
      <c r="V20" s="557">
        <v>0</v>
      </c>
      <c r="W20" s="557">
        <v>0</v>
      </c>
      <c r="X20" s="562" t="s">
        <v>345</v>
      </c>
    </row>
    <row r="21" spans="1:24" s="248" customFormat="1" ht="28.5" customHeight="1">
      <c r="A21" s="563" t="s">
        <v>324</v>
      </c>
      <c r="B21" s="548">
        <f t="shared" si="2"/>
        <v>24</v>
      </c>
      <c r="C21" s="557">
        <v>0</v>
      </c>
      <c r="D21" s="557">
        <v>0</v>
      </c>
      <c r="E21" s="557">
        <v>0</v>
      </c>
      <c r="F21" s="549">
        <f t="shared" si="3"/>
        <v>24</v>
      </c>
      <c r="G21" s="557">
        <v>0</v>
      </c>
      <c r="H21" s="557">
        <v>0</v>
      </c>
      <c r="I21" s="557">
        <v>0</v>
      </c>
      <c r="J21" s="557">
        <v>0</v>
      </c>
      <c r="K21" s="549">
        <v>1</v>
      </c>
      <c r="L21" s="549">
        <v>6</v>
      </c>
      <c r="M21" s="549">
        <v>5</v>
      </c>
      <c r="N21" s="549">
        <v>6</v>
      </c>
      <c r="O21" s="557">
        <v>6</v>
      </c>
      <c r="P21" s="557">
        <v>0</v>
      </c>
      <c r="Q21" s="557">
        <v>0</v>
      </c>
      <c r="R21" s="557">
        <v>0</v>
      </c>
      <c r="S21" s="557">
        <v>0</v>
      </c>
      <c r="T21" s="557">
        <v>0</v>
      </c>
      <c r="U21" s="557">
        <v>0</v>
      </c>
      <c r="V21" s="557">
        <v>0</v>
      </c>
      <c r="W21" s="557">
        <v>0</v>
      </c>
      <c r="X21" s="558" t="s">
        <v>346</v>
      </c>
    </row>
    <row r="22" spans="1:24" s="248" customFormat="1" ht="28.5" customHeight="1">
      <c r="A22" s="563" t="s">
        <v>1237</v>
      </c>
      <c r="B22" s="548">
        <f t="shared" si="2"/>
        <v>8</v>
      </c>
      <c r="C22" s="557">
        <v>0</v>
      </c>
      <c r="D22" s="557">
        <v>0</v>
      </c>
      <c r="E22" s="557">
        <v>0</v>
      </c>
      <c r="F22" s="549">
        <f t="shared" si="3"/>
        <v>8</v>
      </c>
      <c r="G22" s="557">
        <v>0</v>
      </c>
      <c r="H22" s="557">
        <v>0</v>
      </c>
      <c r="I22" s="557">
        <v>0</v>
      </c>
      <c r="J22" s="557">
        <v>0</v>
      </c>
      <c r="K22" s="549">
        <v>1</v>
      </c>
      <c r="L22" s="549">
        <v>2</v>
      </c>
      <c r="M22" s="549">
        <v>3</v>
      </c>
      <c r="N22" s="549">
        <v>2</v>
      </c>
      <c r="O22" s="557">
        <v>0</v>
      </c>
      <c r="P22" s="557">
        <v>0</v>
      </c>
      <c r="Q22" s="557">
        <v>0</v>
      </c>
      <c r="R22" s="557">
        <v>0</v>
      </c>
      <c r="S22" s="557">
        <v>0</v>
      </c>
      <c r="T22" s="557">
        <v>0</v>
      </c>
      <c r="U22" s="557">
        <v>0</v>
      </c>
      <c r="V22" s="557">
        <v>0</v>
      </c>
      <c r="W22" s="557">
        <v>0</v>
      </c>
      <c r="X22" s="558" t="s">
        <v>1240</v>
      </c>
    </row>
    <row r="23" spans="1:24" s="248" customFormat="1" ht="28.5" customHeight="1">
      <c r="A23" s="561" t="s">
        <v>325</v>
      </c>
      <c r="B23" s="548">
        <f t="shared" si="2"/>
        <v>28</v>
      </c>
      <c r="C23" s="557">
        <v>0</v>
      </c>
      <c r="D23" s="557">
        <v>0</v>
      </c>
      <c r="E23" s="557">
        <v>0</v>
      </c>
      <c r="F23" s="549">
        <f t="shared" si="3"/>
        <v>28</v>
      </c>
      <c r="G23" s="557">
        <v>0</v>
      </c>
      <c r="H23" s="557">
        <v>0</v>
      </c>
      <c r="I23" s="557">
        <v>0</v>
      </c>
      <c r="J23" s="557">
        <v>0</v>
      </c>
      <c r="K23" s="549">
        <v>1</v>
      </c>
      <c r="L23" s="549">
        <v>5</v>
      </c>
      <c r="M23" s="549">
        <v>10</v>
      </c>
      <c r="N23" s="549">
        <v>8</v>
      </c>
      <c r="O23" s="549">
        <v>4</v>
      </c>
      <c r="P23" s="557">
        <v>0</v>
      </c>
      <c r="Q23" s="557">
        <v>0</v>
      </c>
      <c r="R23" s="557">
        <v>0</v>
      </c>
      <c r="S23" s="557">
        <v>0</v>
      </c>
      <c r="T23" s="557">
        <v>0</v>
      </c>
      <c r="U23" s="557">
        <v>0</v>
      </c>
      <c r="V23" s="557">
        <v>0</v>
      </c>
      <c r="W23" s="557">
        <v>0</v>
      </c>
      <c r="X23" s="558" t="s">
        <v>347</v>
      </c>
    </row>
    <row r="24" spans="1:24" s="249" customFormat="1" ht="28.5" customHeight="1">
      <c r="A24" s="561" t="s">
        <v>326</v>
      </c>
      <c r="B24" s="548">
        <f t="shared" si="2"/>
        <v>21</v>
      </c>
      <c r="C24" s="557">
        <v>0</v>
      </c>
      <c r="D24" s="557">
        <v>0</v>
      </c>
      <c r="E24" s="557">
        <v>0</v>
      </c>
      <c r="F24" s="549">
        <f t="shared" si="3"/>
        <v>21</v>
      </c>
      <c r="G24" s="557">
        <v>0</v>
      </c>
      <c r="H24" s="557">
        <v>0</v>
      </c>
      <c r="I24" s="557">
        <v>0</v>
      </c>
      <c r="J24" s="557">
        <v>0</v>
      </c>
      <c r="K24" s="549">
        <v>1</v>
      </c>
      <c r="L24" s="549">
        <v>4</v>
      </c>
      <c r="M24" s="549">
        <v>7</v>
      </c>
      <c r="N24" s="549">
        <v>7</v>
      </c>
      <c r="O24" s="549">
        <v>1</v>
      </c>
      <c r="P24" s="557">
        <v>0</v>
      </c>
      <c r="Q24" s="557">
        <v>0</v>
      </c>
      <c r="R24" s="557">
        <v>1</v>
      </c>
      <c r="S24" s="557">
        <v>0</v>
      </c>
      <c r="T24" s="557">
        <v>0</v>
      </c>
      <c r="U24" s="557">
        <v>0</v>
      </c>
      <c r="V24" s="557">
        <v>0</v>
      </c>
      <c r="W24" s="557">
        <v>0</v>
      </c>
      <c r="X24" s="558" t="s">
        <v>1242</v>
      </c>
    </row>
    <row r="25" spans="1:24" s="249" customFormat="1" ht="28.5" customHeight="1">
      <c r="A25" s="559" t="s">
        <v>327</v>
      </c>
      <c r="B25" s="548">
        <f t="shared" si="2"/>
        <v>31</v>
      </c>
      <c r="C25" s="557">
        <v>0</v>
      </c>
      <c r="D25" s="557">
        <v>0</v>
      </c>
      <c r="E25" s="557">
        <v>0</v>
      </c>
      <c r="F25" s="549">
        <f t="shared" si="3"/>
        <v>31</v>
      </c>
      <c r="G25" s="557">
        <v>0</v>
      </c>
      <c r="H25" s="557">
        <v>0</v>
      </c>
      <c r="I25" s="557">
        <v>0</v>
      </c>
      <c r="J25" s="557">
        <v>0</v>
      </c>
      <c r="K25" s="549">
        <v>1</v>
      </c>
      <c r="L25" s="549">
        <v>8</v>
      </c>
      <c r="M25" s="549">
        <v>11</v>
      </c>
      <c r="N25" s="549">
        <v>9</v>
      </c>
      <c r="O25" s="557">
        <v>2</v>
      </c>
      <c r="P25" s="557">
        <v>0</v>
      </c>
      <c r="Q25" s="557">
        <v>0</v>
      </c>
      <c r="R25" s="557">
        <v>0</v>
      </c>
      <c r="S25" s="557">
        <v>0</v>
      </c>
      <c r="T25" s="557">
        <v>0</v>
      </c>
      <c r="U25" s="557">
        <v>0</v>
      </c>
      <c r="V25" s="557">
        <v>0</v>
      </c>
      <c r="W25" s="557">
        <v>0</v>
      </c>
      <c r="X25" s="558" t="s">
        <v>348</v>
      </c>
    </row>
    <row r="26" spans="1:24" s="248" customFormat="1" ht="28.5" customHeight="1">
      <c r="A26" s="559" t="s">
        <v>328</v>
      </c>
      <c r="B26" s="548">
        <f t="shared" si="2"/>
        <v>24</v>
      </c>
      <c r="C26" s="557">
        <v>0</v>
      </c>
      <c r="D26" s="557">
        <v>0</v>
      </c>
      <c r="E26" s="557">
        <v>0</v>
      </c>
      <c r="F26" s="549">
        <f t="shared" si="3"/>
        <v>24</v>
      </c>
      <c r="G26" s="557">
        <v>0</v>
      </c>
      <c r="H26" s="557">
        <v>0</v>
      </c>
      <c r="I26" s="557">
        <v>0</v>
      </c>
      <c r="J26" s="557">
        <v>0</v>
      </c>
      <c r="K26" s="549">
        <v>1</v>
      </c>
      <c r="L26" s="549">
        <v>7</v>
      </c>
      <c r="M26" s="549">
        <v>7</v>
      </c>
      <c r="N26" s="549">
        <v>4</v>
      </c>
      <c r="O26" s="549">
        <v>5</v>
      </c>
      <c r="P26" s="557">
        <v>0</v>
      </c>
      <c r="Q26" s="557">
        <v>0</v>
      </c>
      <c r="R26" s="557">
        <v>0</v>
      </c>
      <c r="S26" s="557">
        <v>0</v>
      </c>
      <c r="T26" s="557">
        <v>0</v>
      </c>
      <c r="U26" s="557">
        <v>0</v>
      </c>
      <c r="V26" s="557">
        <v>0</v>
      </c>
      <c r="W26" s="557">
        <v>0</v>
      </c>
      <c r="X26" s="562" t="s">
        <v>349</v>
      </c>
    </row>
    <row r="27" spans="1:24" s="248" customFormat="1" ht="28.5" customHeight="1">
      <c r="A27" s="559" t="s">
        <v>329</v>
      </c>
      <c r="B27" s="548">
        <f t="shared" si="2"/>
        <v>22</v>
      </c>
      <c r="C27" s="557">
        <v>0</v>
      </c>
      <c r="D27" s="557">
        <v>0</v>
      </c>
      <c r="E27" s="557">
        <v>0</v>
      </c>
      <c r="F27" s="549">
        <f t="shared" si="3"/>
        <v>22</v>
      </c>
      <c r="G27" s="557">
        <v>0</v>
      </c>
      <c r="H27" s="557">
        <v>0</v>
      </c>
      <c r="I27" s="557">
        <v>0</v>
      </c>
      <c r="J27" s="557">
        <v>0</v>
      </c>
      <c r="K27" s="549">
        <v>1</v>
      </c>
      <c r="L27" s="549">
        <v>8</v>
      </c>
      <c r="M27" s="549">
        <v>6</v>
      </c>
      <c r="N27" s="549">
        <v>4</v>
      </c>
      <c r="O27" s="557">
        <v>3</v>
      </c>
      <c r="P27" s="557">
        <v>0</v>
      </c>
      <c r="Q27" s="557">
        <v>0</v>
      </c>
      <c r="R27" s="557">
        <v>0</v>
      </c>
      <c r="S27" s="557">
        <v>0</v>
      </c>
      <c r="T27" s="557">
        <v>0</v>
      </c>
      <c r="U27" s="557">
        <v>0</v>
      </c>
      <c r="V27" s="557">
        <v>0</v>
      </c>
      <c r="W27" s="557">
        <v>0</v>
      </c>
      <c r="X27" s="558" t="s">
        <v>350</v>
      </c>
    </row>
    <row r="28" spans="1:24" s="248" customFormat="1" ht="28.5" customHeight="1">
      <c r="A28" s="556" t="s">
        <v>889</v>
      </c>
      <c r="B28" s="548">
        <f t="shared" si="2"/>
        <v>25</v>
      </c>
      <c r="C28" s="557">
        <v>0</v>
      </c>
      <c r="D28" s="557">
        <v>0</v>
      </c>
      <c r="E28" s="557">
        <v>0</v>
      </c>
      <c r="F28" s="549">
        <f t="shared" si="3"/>
        <v>25</v>
      </c>
      <c r="G28" s="557">
        <v>0</v>
      </c>
      <c r="H28" s="557">
        <v>0</v>
      </c>
      <c r="I28" s="557">
        <v>0</v>
      </c>
      <c r="J28" s="557">
        <v>0</v>
      </c>
      <c r="K28" s="549">
        <v>1</v>
      </c>
      <c r="L28" s="549">
        <v>6</v>
      </c>
      <c r="M28" s="549">
        <v>9</v>
      </c>
      <c r="N28" s="549">
        <v>6</v>
      </c>
      <c r="O28" s="549">
        <v>3</v>
      </c>
      <c r="P28" s="557">
        <v>0</v>
      </c>
      <c r="Q28" s="557">
        <v>0</v>
      </c>
      <c r="R28" s="557">
        <v>0</v>
      </c>
      <c r="S28" s="557">
        <v>0</v>
      </c>
      <c r="T28" s="557">
        <v>0</v>
      </c>
      <c r="U28" s="557">
        <v>0</v>
      </c>
      <c r="V28" s="557">
        <v>0</v>
      </c>
      <c r="W28" s="1389">
        <v>0</v>
      </c>
      <c r="X28" s="560" t="s">
        <v>351</v>
      </c>
    </row>
    <row r="29" spans="1:24" s="248" customFormat="1" ht="28.5" customHeight="1" thickBot="1">
      <c r="A29" s="564" t="s">
        <v>410</v>
      </c>
      <c r="B29" s="565">
        <f>SUM(C29:E29,F29,V29:W29)</f>
        <v>26</v>
      </c>
      <c r="C29" s="566">
        <v>0</v>
      </c>
      <c r="D29" s="566">
        <v>0</v>
      </c>
      <c r="E29" s="566">
        <v>0</v>
      </c>
      <c r="F29" s="567">
        <f t="shared" si="3"/>
        <v>26</v>
      </c>
      <c r="G29" s="566">
        <v>0</v>
      </c>
      <c r="H29" s="566">
        <v>0</v>
      </c>
      <c r="I29" s="566">
        <v>0</v>
      </c>
      <c r="J29" s="566">
        <v>0</v>
      </c>
      <c r="K29" s="567">
        <v>1</v>
      </c>
      <c r="L29" s="567">
        <v>5</v>
      </c>
      <c r="M29" s="567">
        <v>9</v>
      </c>
      <c r="N29" s="567">
        <v>5</v>
      </c>
      <c r="O29" s="567">
        <v>6</v>
      </c>
      <c r="P29" s="566">
        <v>0</v>
      </c>
      <c r="Q29" s="566">
        <v>0</v>
      </c>
      <c r="R29" s="566">
        <v>0</v>
      </c>
      <c r="S29" s="566">
        <v>0</v>
      </c>
      <c r="T29" s="566">
        <v>0</v>
      </c>
      <c r="U29" s="566">
        <v>0</v>
      </c>
      <c r="V29" s="566">
        <v>0</v>
      </c>
      <c r="W29" s="1390">
        <v>0</v>
      </c>
      <c r="X29" s="568" t="s">
        <v>352</v>
      </c>
    </row>
    <row r="30" spans="1:24" s="965" customFormat="1" ht="12" customHeight="1">
      <c r="A30" s="960" t="s">
        <v>894</v>
      </c>
      <c r="B30" s="960"/>
      <c r="C30" s="961"/>
      <c r="D30" s="962"/>
      <c r="E30" s="962"/>
      <c r="F30" s="962"/>
      <c r="G30" s="962"/>
      <c r="H30" s="961"/>
      <c r="I30" s="961"/>
      <c r="J30" s="961"/>
      <c r="K30" s="961"/>
      <c r="L30" s="961"/>
      <c r="M30" s="963" t="s">
        <v>165</v>
      </c>
      <c r="N30" s="960"/>
      <c r="O30" s="964"/>
      <c r="P30" s="964"/>
      <c r="Q30" s="964"/>
      <c r="R30" s="964"/>
      <c r="S30" s="961"/>
      <c r="T30" s="964"/>
      <c r="U30" s="964"/>
      <c r="V30" s="964"/>
      <c r="W30" s="964"/>
      <c r="X30" s="964"/>
    </row>
    <row r="31" spans="1:24" s="965" customFormat="1" ht="12" customHeight="1">
      <c r="A31" s="960"/>
      <c r="B31" s="960"/>
      <c r="C31" s="961"/>
      <c r="D31" s="962"/>
      <c r="E31" s="962"/>
      <c r="F31" s="962"/>
      <c r="G31" s="962"/>
      <c r="H31" s="961"/>
      <c r="I31" s="961"/>
      <c r="J31" s="961"/>
      <c r="K31" s="961"/>
      <c r="L31" s="961"/>
      <c r="M31" s="963"/>
      <c r="N31" s="960"/>
      <c r="O31" s="964"/>
      <c r="P31" s="964"/>
      <c r="Q31" s="964"/>
      <c r="R31" s="964"/>
      <c r="S31" s="961"/>
      <c r="T31" s="964"/>
      <c r="U31" s="964"/>
      <c r="V31" s="964"/>
      <c r="W31" s="964"/>
      <c r="X31" s="964"/>
    </row>
    <row r="32" spans="1:24" s="973" customFormat="1" ht="12" customHeight="1">
      <c r="A32" s="1505" t="s">
        <v>898</v>
      </c>
      <c r="B32" s="1505"/>
      <c r="C32" s="1505"/>
      <c r="D32" s="974"/>
      <c r="E32" s="974"/>
      <c r="F32" s="974"/>
      <c r="G32" s="974"/>
      <c r="H32" s="975"/>
      <c r="I32" s="974"/>
      <c r="J32" s="974"/>
      <c r="K32" s="974"/>
      <c r="L32" s="974"/>
      <c r="M32" s="976"/>
      <c r="N32" s="976"/>
      <c r="O32" s="977"/>
      <c r="P32" s="977"/>
      <c r="Q32" s="977"/>
      <c r="R32" s="977"/>
      <c r="S32" s="974"/>
      <c r="T32" s="974"/>
      <c r="U32" s="974"/>
      <c r="V32" s="974"/>
      <c r="W32" s="974"/>
      <c r="X32" s="978" t="s">
        <v>7</v>
      </c>
    </row>
    <row r="33" spans="1:24" s="965" customFormat="1" ht="12" customHeight="1">
      <c r="A33" s="960"/>
      <c r="B33" s="960"/>
      <c r="C33" s="961"/>
      <c r="D33" s="962"/>
      <c r="E33" s="962"/>
      <c r="F33" s="962"/>
      <c r="G33" s="962"/>
      <c r="H33" s="961"/>
      <c r="I33" s="961"/>
      <c r="J33" s="961"/>
      <c r="K33" s="961"/>
      <c r="L33" s="961"/>
      <c r="M33" s="960"/>
      <c r="N33" s="960"/>
      <c r="O33" s="964"/>
      <c r="P33" s="964"/>
      <c r="Q33" s="964"/>
      <c r="R33" s="964"/>
      <c r="S33" s="961"/>
      <c r="T33" s="964"/>
      <c r="U33" s="964"/>
      <c r="V33" s="964"/>
      <c r="W33" s="964"/>
      <c r="X33" s="964"/>
    </row>
    <row r="34" spans="1:24" s="248" customFormat="1" ht="24" customHeight="1">
      <c r="A34" s="1506" t="s">
        <v>411</v>
      </c>
      <c r="B34" s="1506"/>
      <c r="C34" s="1506"/>
      <c r="D34" s="1506"/>
      <c r="E34" s="1506"/>
      <c r="F34" s="1506"/>
      <c r="G34" s="1506"/>
      <c r="H34" s="1506"/>
      <c r="I34" s="1506"/>
      <c r="J34" s="1506"/>
      <c r="K34" s="1506"/>
      <c r="L34" s="1506"/>
      <c r="M34" s="1507" t="s">
        <v>1246</v>
      </c>
      <c r="N34" s="1507"/>
      <c r="O34" s="1507"/>
      <c r="P34" s="1507"/>
      <c r="Q34" s="1507"/>
      <c r="R34" s="1507"/>
      <c r="S34" s="1507"/>
      <c r="T34" s="1507"/>
      <c r="U34" s="1507"/>
      <c r="V34" s="1507"/>
      <c r="W34" s="1507"/>
      <c r="X34" s="1507"/>
    </row>
    <row r="35" spans="1:24" s="965" customFormat="1" ht="12" customHeight="1">
      <c r="A35" s="960"/>
      <c r="B35" s="960"/>
      <c r="C35" s="961"/>
      <c r="D35" s="962"/>
      <c r="E35" s="962"/>
      <c r="F35" s="962"/>
      <c r="G35" s="962"/>
      <c r="H35" s="961"/>
      <c r="I35" s="961"/>
      <c r="J35" s="961"/>
      <c r="K35" s="961"/>
      <c r="L35" s="961"/>
      <c r="M35" s="960"/>
      <c r="N35" s="960"/>
      <c r="O35" s="964"/>
      <c r="P35" s="964"/>
      <c r="Q35" s="964"/>
      <c r="R35" s="964"/>
      <c r="S35" s="961"/>
      <c r="T35" s="964"/>
      <c r="U35" s="964"/>
      <c r="V35" s="964"/>
      <c r="W35" s="964"/>
      <c r="X35" s="964"/>
    </row>
    <row r="36" spans="1:24" s="982" customFormat="1" ht="12" customHeight="1" thickBot="1">
      <c r="A36" s="979" t="s">
        <v>899</v>
      </c>
      <c r="B36" s="980"/>
      <c r="C36" s="980"/>
      <c r="D36" s="980"/>
      <c r="E36" s="980"/>
      <c r="F36" s="980"/>
      <c r="G36" s="980"/>
      <c r="H36" s="980"/>
      <c r="I36" s="980"/>
      <c r="J36" s="980"/>
      <c r="K36" s="980"/>
      <c r="L36" s="980"/>
      <c r="M36" s="980"/>
      <c r="N36" s="980"/>
      <c r="O36" s="980"/>
      <c r="P36" s="980"/>
      <c r="Q36" s="980"/>
      <c r="R36" s="980"/>
      <c r="S36" s="980"/>
      <c r="T36" s="981"/>
      <c r="U36" s="981"/>
      <c r="V36" s="981"/>
      <c r="W36" s="981"/>
      <c r="X36" s="981" t="s">
        <v>0</v>
      </c>
    </row>
    <row r="37" spans="1:24" s="248" customFormat="1" ht="28.5" customHeight="1">
      <c r="A37" s="1508" t="s">
        <v>412</v>
      </c>
      <c r="B37" s="1512" t="s">
        <v>390</v>
      </c>
      <c r="C37" s="569" t="s">
        <v>391</v>
      </c>
      <c r="D37" s="570" t="s">
        <v>392</v>
      </c>
      <c r="E37" s="571" t="s">
        <v>393</v>
      </c>
      <c r="F37" s="572" t="s">
        <v>394</v>
      </c>
      <c r="G37" s="1514" t="s">
        <v>413</v>
      </c>
      <c r="H37" s="1514"/>
      <c r="I37" s="1514"/>
      <c r="J37" s="1514"/>
      <c r="K37" s="1514"/>
      <c r="L37" s="1514"/>
      <c r="M37" s="1514" t="s">
        <v>413</v>
      </c>
      <c r="N37" s="1514"/>
      <c r="O37" s="1514"/>
      <c r="P37" s="1514"/>
      <c r="Q37" s="1514"/>
      <c r="R37" s="1514"/>
      <c r="S37" s="1514"/>
      <c r="T37" s="1514"/>
      <c r="U37" s="1515"/>
      <c r="V37" s="1388" t="s">
        <v>1232</v>
      </c>
      <c r="W37" s="527" t="s">
        <v>286</v>
      </c>
      <c r="X37" s="1516" t="s">
        <v>389</v>
      </c>
    </row>
    <row r="38" spans="1:24" s="248" customFormat="1" ht="28.5" customHeight="1">
      <c r="A38" s="1509"/>
      <c r="B38" s="1513"/>
      <c r="C38" s="573"/>
      <c r="D38" s="573"/>
      <c r="E38" s="574" t="s">
        <v>41</v>
      </c>
      <c r="F38" s="573"/>
      <c r="G38" s="575" t="s">
        <v>396</v>
      </c>
      <c r="H38" s="575" t="s">
        <v>397</v>
      </c>
      <c r="I38" s="575" t="s">
        <v>398</v>
      </c>
      <c r="J38" s="575" t="s">
        <v>399</v>
      </c>
      <c r="K38" s="576" t="s">
        <v>400</v>
      </c>
      <c r="L38" s="576" t="s">
        <v>401</v>
      </c>
      <c r="M38" s="575" t="s">
        <v>402</v>
      </c>
      <c r="N38" s="575" t="s">
        <v>403</v>
      </c>
      <c r="O38" s="577" t="s">
        <v>404</v>
      </c>
      <c r="P38" s="533" t="s">
        <v>287</v>
      </c>
      <c r="Q38" s="578" t="s">
        <v>405</v>
      </c>
      <c r="R38" s="579" t="s">
        <v>406</v>
      </c>
      <c r="S38" s="573" t="s">
        <v>407</v>
      </c>
      <c r="T38" s="573" t="s">
        <v>408</v>
      </c>
      <c r="U38" s="536" t="s">
        <v>288</v>
      </c>
      <c r="V38" s="536"/>
      <c r="W38" s="532"/>
      <c r="X38" s="1517"/>
    </row>
    <row r="39" spans="1:24" s="248" customFormat="1" ht="28.5" customHeight="1">
      <c r="A39" s="1510"/>
      <c r="B39" s="1513" t="s">
        <v>1</v>
      </c>
      <c r="C39" s="574" t="s">
        <v>2</v>
      </c>
      <c r="D39" s="574"/>
      <c r="E39" s="577" t="s">
        <v>290</v>
      </c>
      <c r="F39" s="577" t="s">
        <v>24</v>
      </c>
      <c r="G39" s="575" t="s">
        <v>291</v>
      </c>
      <c r="H39" s="575" t="s">
        <v>292</v>
      </c>
      <c r="I39" s="575" t="s">
        <v>293</v>
      </c>
      <c r="J39" s="575" t="s">
        <v>294</v>
      </c>
      <c r="K39" s="580" t="s">
        <v>295</v>
      </c>
      <c r="L39" s="580" t="s">
        <v>296</v>
      </c>
      <c r="M39" s="575" t="s">
        <v>297</v>
      </c>
      <c r="N39" s="575" t="s">
        <v>50</v>
      </c>
      <c r="O39" s="577" t="s">
        <v>51</v>
      </c>
      <c r="P39" s="532"/>
      <c r="Q39" s="538" t="s">
        <v>298</v>
      </c>
      <c r="R39" s="581" t="s">
        <v>309</v>
      </c>
      <c r="S39" s="574" t="s">
        <v>310</v>
      </c>
      <c r="T39" s="574"/>
      <c r="U39" s="529"/>
      <c r="V39" s="529" t="s">
        <v>1233</v>
      </c>
      <c r="W39" s="582"/>
      <c r="X39" s="1517"/>
    </row>
    <row r="40" spans="1:24" s="248" customFormat="1" ht="38.25" customHeight="1">
      <c r="A40" s="1511"/>
      <c r="B40" s="1519"/>
      <c r="C40" s="583" t="s">
        <v>301</v>
      </c>
      <c r="D40" s="584" t="s">
        <v>289</v>
      </c>
      <c r="E40" s="585" t="s">
        <v>302</v>
      </c>
      <c r="F40" s="585" t="s">
        <v>303</v>
      </c>
      <c r="G40" s="586" t="s">
        <v>304</v>
      </c>
      <c r="H40" s="583" t="s">
        <v>304</v>
      </c>
      <c r="I40" s="586" t="s">
        <v>304</v>
      </c>
      <c r="J40" s="586" t="s">
        <v>304</v>
      </c>
      <c r="K40" s="587" t="s">
        <v>304</v>
      </c>
      <c r="L40" s="587" t="s">
        <v>304</v>
      </c>
      <c r="M40" s="586" t="s">
        <v>304</v>
      </c>
      <c r="N40" s="586" t="s">
        <v>304</v>
      </c>
      <c r="O40" s="585" t="s">
        <v>304</v>
      </c>
      <c r="P40" s="542" t="s">
        <v>305</v>
      </c>
      <c r="Q40" s="545" t="s">
        <v>306</v>
      </c>
      <c r="R40" s="588" t="s">
        <v>312</v>
      </c>
      <c r="S40" s="583" t="s">
        <v>311</v>
      </c>
      <c r="T40" s="583" t="s">
        <v>313</v>
      </c>
      <c r="U40" s="540" t="s">
        <v>280</v>
      </c>
      <c r="V40" s="540" t="s">
        <v>1236</v>
      </c>
      <c r="W40" s="589" t="s">
        <v>97</v>
      </c>
      <c r="X40" s="1518"/>
    </row>
    <row r="41" spans="1:24" s="248" customFormat="1" ht="32.25" customHeight="1">
      <c r="A41" s="590" t="s">
        <v>330</v>
      </c>
      <c r="B41" s="548">
        <f>SUM(C41:E41,F41,V41:W41)</f>
        <v>187</v>
      </c>
      <c r="C41" s="549">
        <f aca="true" t="shared" si="4" ref="C41:V41">SUM(C42:C49)</f>
        <v>0</v>
      </c>
      <c r="D41" s="549">
        <f t="shared" si="4"/>
        <v>0</v>
      </c>
      <c r="E41" s="549">
        <f t="shared" si="4"/>
        <v>0</v>
      </c>
      <c r="F41" s="549">
        <f t="shared" si="4"/>
        <v>187</v>
      </c>
      <c r="G41" s="549">
        <f t="shared" si="4"/>
        <v>0</v>
      </c>
      <c r="H41" s="549">
        <f t="shared" si="4"/>
        <v>0</v>
      </c>
      <c r="I41" s="549">
        <f t="shared" si="4"/>
        <v>0</v>
      </c>
      <c r="J41" s="549">
        <f t="shared" si="4"/>
        <v>1</v>
      </c>
      <c r="K41" s="549">
        <f t="shared" si="4"/>
        <v>8</v>
      </c>
      <c r="L41" s="549">
        <f t="shared" si="4"/>
        <v>43</v>
      </c>
      <c r="M41" s="549">
        <f t="shared" si="4"/>
        <v>60</v>
      </c>
      <c r="N41" s="549">
        <f t="shared" si="4"/>
        <v>42</v>
      </c>
      <c r="O41" s="549">
        <f t="shared" si="4"/>
        <v>32</v>
      </c>
      <c r="P41" s="549">
        <f t="shared" si="4"/>
        <v>0</v>
      </c>
      <c r="Q41" s="549">
        <f t="shared" si="4"/>
        <v>0</v>
      </c>
      <c r="R41" s="549">
        <f t="shared" si="4"/>
        <v>1</v>
      </c>
      <c r="S41" s="549">
        <f t="shared" si="4"/>
        <v>0</v>
      </c>
      <c r="T41" s="549">
        <f t="shared" si="4"/>
        <v>0</v>
      </c>
      <c r="U41" s="549">
        <f t="shared" si="4"/>
        <v>0</v>
      </c>
      <c r="V41" s="549">
        <f t="shared" si="4"/>
        <v>0</v>
      </c>
      <c r="W41" s="549">
        <v>0</v>
      </c>
      <c r="X41" s="1463" t="s">
        <v>353</v>
      </c>
    </row>
    <row r="42" spans="1:24" s="248" customFormat="1" ht="32.25" customHeight="1">
      <c r="A42" s="556" t="s">
        <v>414</v>
      </c>
      <c r="B42" s="548">
        <f aca="true" t="shared" si="5" ref="B42:B60">SUM(C42:E42,F42,V42:W42)</f>
        <v>24</v>
      </c>
      <c r="C42" s="557">
        <v>0</v>
      </c>
      <c r="D42" s="557">
        <v>0</v>
      </c>
      <c r="E42" s="557">
        <v>0</v>
      </c>
      <c r="F42" s="549">
        <f aca="true" t="shared" si="6" ref="F42:F49">SUM(G42:U42)</f>
        <v>24</v>
      </c>
      <c r="G42" s="557">
        <v>0</v>
      </c>
      <c r="H42" s="557">
        <v>0</v>
      </c>
      <c r="I42" s="557">
        <v>0</v>
      </c>
      <c r="J42" s="549">
        <v>1</v>
      </c>
      <c r="K42" s="549">
        <v>1</v>
      </c>
      <c r="L42" s="549">
        <v>7</v>
      </c>
      <c r="M42" s="549">
        <v>7</v>
      </c>
      <c r="N42" s="549">
        <v>5</v>
      </c>
      <c r="O42" s="557">
        <v>3</v>
      </c>
      <c r="P42" s="557">
        <v>0</v>
      </c>
      <c r="Q42" s="557">
        <v>0</v>
      </c>
      <c r="R42" s="557">
        <v>0</v>
      </c>
      <c r="S42" s="557">
        <v>0</v>
      </c>
      <c r="T42" s="557">
        <v>0</v>
      </c>
      <c r="U42" s="557">
        <v>0</v>
      </c>
      <c r="V42" s="557">
        <v>0</v>
      </c>
      <c r="W42" s="557">
        <v>0</v>
      </c>
      <c r="X42" s="591" t="s">
        <v>354</v>
      </c>
    </row>
    <row r="43" spans="1:24" s="248" customFormat="1" ht="32.25" customHeight="1">
      <c r="A43" s="556" t="s">
        <v>415</v>
      </c>
      <c r="B43" s="548">
        <f t="shared" si="5"/>
        <v>33</v>
      </c>
      <c r="C43" s="557">
        <v>0</v>
      </c>
      <c r="D43" s="557">
        <v>0</v>
      </c>
      <c r="E43" s="557">
        <v>0</v>
      </c>
      <c r="F43" s="549">
        <f t="shared" si="6"/>
        <v>33</v>
      </c>
      <c r="G43" s="557">
        <v>0</v>
      </c>
      <c r="H43" s="557">
        <v>0</v>
      </c>
      <c r="I43" s="557">
        <v>0</v>
      </c>
      <c r="J43" s="557">
        <v>0</v>
      </c>
      <c r="K43" s="549">
        <v>1</v>
      </c>
      <c r="L43" s="549">
        <v>8</v>
      </c>
      <c r="M43" s="549">
        <v>14</v>
      </c>
      <c r="N43" s="549">
        <v>6</v>
      </c>
      <c r="O43" s="557">
        <v>4</v>
      </c>
      <c r="P43" s="557">
        <v>0</v>
      </c>
      <c r="Q43" s="557">
        <v>0</v>
      </c>
      <c r="R43" s="557">
        <v>0</v>
      </c>
      <c r="S43" s="557">
        <v>0</v>
      </c>
      <c r="T43" s="557">
        <v>0</v>
      </c>
      <c r="U43" s="557">
        <v>0</v>
      </c>
      <c r="V43" s="557">
        <v>0</v>
      </c>
      <c r="W43" s="557">
        <v>0</v>
      </c>
      <c r="X43" s="591" t="s">
        <v>355</v>
      </c>
    </row>
    <row r="44" spans="1:24" s="248" customFormat="1" ht="32.25" customHeight="1">
      <c r="A44" s="556" t="s">
        <v>416</v>
      </c>
      <c r="B44" s="548">
        <f t="shared" si="5"/>
        <v>21</v>
      </c>
      <c r="C44" s="557">
        <v>0</v>
      </c>
      <c r="D44" s="557">
        <v>0</v>
      </c>
      <c r="E44" s="557">
        <v>0</v>
      </c>
      <c r="F44" s="549">
        <f t="shared" si="6"/>
        <v>21</v>
      </c>
      <c r="G44" s="557">
        <v>0</v>
      </c>
      <c r="H44" s="557">
        <v>0</v>
      </c>
      <c r="I44" s="557">
        <v>0</v>
      </c>
      <c r="J44" s="557">
        <v>0</v>
      </c>
      <c r="K44" s="1387">
        <v>1</v>
      </c>
      <c r="L44" s="549">
        <v>4</v>
      </c>
      <c r="M44" s="549">
        <v>8</v>
      </c>
      <c r="N44" s="549">
        <v>3</v>
      </c>
      <c r="O44" s="557">
        <v>5</v>
      </c>
      <c r="P44" s="557">
        <v>0</v>
      </c>
      <c r="Q44" s="557">
        <v>0</v>
      </c>
      <c r="R44" s="557">
        <v>0</v>
      </c>
      <c r="S44" s="557">
        <v>0</v>
      </c>
      <c r="T44" s="557">
        <v>0</v>
      </c>
      <c r="U44" s="557">
        <v>0</v>
      </c>
      <c r="V44" s="557">
        <v>0</v>
      </c>
      <c r="W44" s="557">
        <v>0</v>
      </c>
      <c r="X44" s="592" t="s">
        <v>356</v>
      </c>
    </row>
    <row r="45" spans="1:24" s="249" customFormat="1" ht="32.25" customHeight="1">
      <c r="A45" s="559" t="s">
        <v>331</v>
      </c>
      <c r="B45" s="548">
        <f t="shared" si="5"/>
        <v>22</v>
      </c>
      <c r="C45" s="557">
        <v>0</v>
      </c>
      <c r="D45" s="557">
        <v>0</v>
      </c>
      <c r="E45" s="557">
        <v>0</v>
      </c>
      <c r="F45" s="549">
        <f t="shared" si="6"/>
        <v>22</v>
      </c>
      <c r="G45" s="557">
        <v>0</v>
      </c>
      <c r="H45" s="557">
        <v>0</v>
      </c>
      <c r="I45" s="557">
        <v>0</v>
      </c>
      <c r="J45" s="557">
        <v>0</v>
      </c>
      <c r="K45" s="549">
        <v>1</v>
      </c>
      <c r="L45" s="549">
        <v>5</v>
      </c>
      <c r="M45" s="549">
        <v>7</v>
      </c>
      <c r="N45" s="549">
        <v>5</v>
      </c>
      <c r="O45" s="549">
        <v>4</v>
      </c>
      <c r="P45" s="557">
        <v>0</v>
      </c>
      <c r="Q45" s="557">
        <v>0</v>
      </c>
      <c r="R45" s="557">
        <v>0</v>
      </c>
      <c r="S45" s="557">
        <v>0</v>
      </c>
      <c r="T45" s="557">
        <v>0</v>
      </c>
      <c r="U45" s="557">
        <v>0</v>
      </c>
      <c r="V45" s="557">
        <v>0</v>
      </c>
      <c r="W45" s="557">
        <v>0</v>
      </c>
      <c r="X45" s="592" t="s">
        <v>357</v>
      </c>
    </row>
    <row r="46" spans="1:24" s="249" customFormat="1" ht="32.25" customHeight="1">
      <c r="A46" s="559" t="s">
        <v>332</v>
      </c>
      <c r="B46" s="548">
        <f t="shared" si="5"/>
        <v>17</v>
      </c>
      <c r="C46" s="557">
        <v>0</v>
      </c>
      <c r="D46" s="557">
        <v>0</v>
      </c>
      <c r="E46" s="557">
        <v>0</v>
      </c>
      <c r="F46" s="549">
        <f t="shared" si="6"/>
        <v>17</v>
      </c>
      <c r="G46" s="557">
        <v>0</v>
      </c>
      <c r="H46" s="557">
        <v>0</v>
      </c>
      <c r="I46" s="557">
        <v>0</v>
      </c>
      <c r="J46" s="557">
        <v>0</v>
      </c>
      <c r="K46" s="549">
        <v>1</v>
      </c>
      <c r="L46" s="549">
        <v>4</v>
      </c>
      <c r="M46" s="549">
        <v>7</v>
      </c>
      <c r="N46" s="549">
        <v>2</v>
      </c>
      <c r="O46" s="549">
        <v>3</v>
      </c>
      <c r="P46" s="557">
        <v>0</v>
      </c>
      <c r="Q46" s="557">
        <v>0</v>
      </c>
      <c r="R46" s="557">
        <v>0</v>
      </c>
      <c r="S46" s="557">
        <v>0</v>
      </c>
      <c r="T46" s="557">
        <v>0</v>
      </c>
      <c r="U46" s="557">
        <v>0</v>
      </c>
      <c r="V46" s="557">
        <v>0</v>
      </c>
      <c r="W46" s="557">
        <v>0</v>
      </c>
      <c r="X46" s="591" t="s">
        <v>358</v>
      </c>
    </row>
    <row r="47" spans="1:24" s="249" customFormat="1" ht="32.25" customHeight="1">
      <c r="A47" s="559" t="s">
        <v>333</v>
      </c>
      <c r="B47" s="548">
        <f t="shared" si="5"/>
        <v>25</v>
      </c>
      <c r="C47" s="557">
        <v>0</v>
      </c>
      <c r="D47" s="557">
        <v>0</v>
      </c>
      <c r="E47" s="557">
        <v>0</v>
      </c>
      <c r="F47" s="549">
        <f t="shared" si="6"/>
        <v>25</v>
      </c>
      <c r="G47" s="557">
        <v>0</v>
      </c>
      <c r="H47" s="557">
        <v>0</v>
      </c>
      <c r="I47" s="557">
        <v>0</v>
      </c>
      <c r="J47" s="557">
        <v>0</v>
      </c>
      <c r="K47" s="549">
        <v>1</v>
      </c>
      <c r="L47" s="549">
        <v>5</v>
      </c>
      <c r="M47" s="549">
        <v>7</v>
      </c>
      <c r="N47" s="549">
        <v>7</v>
      </c>
      <c r="O47" s="549">
        <v>5</v>
      </c>
      <c r="P47" s="557">
        <v>0</v>
      </c>
      <c r="Q47" s="557">
        <v>0</v>
      </c>
      <c r="R47" s="557">
        <v>0</v>
      </c>
      <c r="S47" s="557">
        <v>0</v>
      </c>
      <c r="T47" s="557">
        <v>0</v>
      </c>
      <c r="U47" s="557">
        <v>0</v>
      </c>
      <c r="V47" s="557">
        <v>0</v>
      </c>
      <c r="W47" s="557">
        <v>0</v>
      </c>
      <c r="X47" s="591" t="s">
        <v>359</v>
      </c>
    </row>
    <row r="48" spans="1:24" s="249" customFormat="1" ht="32.25" customHeight="1">
      <c r="A48" s="559" t="s">
        <v>334</v>
      </c>
      <c r="B48" s="548">
        <f t="shared" si="5"/>
        <v>23</v>
      </c>
      <c r="C48" s="557">
        <v>0</v>
      </c>
      <c r="D48" s="557">
        <v>0</v>
      </c>
      <c r="E48" s="557">
        <v>0</v>
      </c>
      <c r="F48" s="549">
        <f t="shared" si="6"/>
        <v>23</v>
      </c>
      <c r="G48" s="557">
        <v>0</v>
      </c>
      <c r="H48" s="557">
        <v>0</v>
      </c>
      <c r="I48" s="557">
        <v>0</v>
      </c>
      <c r="J48" s="557">
        <v>0</v>
      </c>
      <c r="K48" s="549">
        <v>1</v>
      </c>
      <c r="L48" s="549">
        <v>6</v>
      </c>
      <c r="M48" s="549">
        <v>4</v>
      </c>
      <c r="N48" s="549">
        <v>8</v>
      </c>
      <c r="O48" s="549">
        <v>3</v>
      </c>
      <c r="P48" s="557">
        <v>0</v>
      </c>
      <c r="Q48" s="557">
        <v>0</v>
      </c>
      <c r="R48" s="557">
        <v>1</v>
      </c>
      <c r="S48" s="557">
        <v>0</v>
      </c>
      <c r="T48" s="557">
        <v>0</v>
      </c>
      <c r="U48" s="557">
        <v>0</v>
      </c>
      <c r="V48" s="557">
        <v>0</v>
      </c>
      <c r="W48" s="557">
        <v>0</v>
      </c>
      <c r="X48" s="558" t="s">
        <v>360</v>
      </c>
    </row>
    <row r="49" spans="1:24" s="249" customFormat="1" ht="32.25" customHeight="1">
      <c r="A49" s="559" t="s">
        <v>335</v>
      </c>
      <c r="B49" s="548">
        <f t="shared" si="5"/>
        <v>22</v>
      </c>
      <c r="C49" s="557">
        <v>0</v>
      </c>
      <c r="D49" s="557">
        <v>0</v>
      </c>
      <c r="E49" s="557">
        <v>0</v>
      </c>
      <c r="F49" s="549">
        <f t="shared" si="6"/>
        <v>22</v>
      </c>
      <c r="G49" s="557">
        <v>0</v>
      </c>
      <c r="H49" s="557">
        <v>0</v>
      </c>
      <c r="I49" s="557">
        <v>0</v>
      </c>
      <c r="J49" s="557">
        <v>0</v>
      </c>
      <c r="K49" s="549">
        <v>1</v>
      </c>
      <c r="L49" s="549">
        <v>4</v>
      </c>
      <c r="M49" s="549">
        <v>6</v>
      </c>
      <c r="N49" s="549">
        <v>6</v>
      </c>
      <c r="O49" s="549">
        <v>5</v>
      </c>
      <c r="P49" s="557">
        <v>0</v>
      </c>
      <c r="Q49" s="557">
        <v>0</v>
      </c>
      <c r="R49" s="557">
        <v>0</v>
      </c>
      <c r="S49" s="557">
        <v>0</v>
      </c>
      <c r="T49" s="557">
        <v>0</v>
      </c>
      <c r="U49" s="557">
        <v>0</v>
      </c>
      <c r="V49" s="557">
        <v>0</v>
      </c>
      <c r="W49" s="557">
        <v>0</v>
      </c>
      <c r="X49" s="560" t="s">
        <v>361</v>
      </c>
    </row>
    <row r="50" spans="1:24" s="248" customFormat="1" ht="32.25" customHeight="1">
      <c r="A50" s="593" t="s">
        <v>336</v>
      </c>
      <c r="B50" s="548">
        <f t="shared" si="5"/>
        <v>101</v>
      </c>
      <c r="C50" s="549">
        <f aca="true" t="shared" si="7" ref="C50:W50">SUM(C51:C56)</f>
        <v>0</v>
      </c>
      <c r="D50" s="549">
        <f t="shared" si="7"/>
        <v>0</v>
      </c>
      <c r="E50" s="549">
        <f t="shared" si="7"/>
        <v>0</v>
      </c>
      <c r="F50" s="549">
        <f t="shared" si="7"/>
        <v>101</v>
      </c>
      <c r="G50" s="549">
        <f t="shared" si="7"/>
        <v>0</v>
      </c>
      <c r="H50" s="549">
        <f t="shared" si="7"/>
        <v>0</v>
      </c>
      <c r="I50" s="549">
        <f t="shared" si="7"/>
        <v>0</v>
      </c>
      <c r="J50" s="549">
        <f t="shared" si="7"/>
        <v>1</v>
      </c>
      <c r="K50" s="549">
        <f t="shared" si="7"/>
        <v>6</v>
      </c>
      <c r="L50" s="549">
        <f t="shared" si="7"/>
        <v>26</v>
      </c>
      <c r="M50" s="549">
        <f t="shared" si="7"/>
        <v>29</v>
      </c>
      <c r="N50" s="549">
        <f t="shared" si="7"/>
        <v>25</v>
      </c>
      <c r="O50" s="549">
        <f t="shared" si="7"/>
        <v>12</v>
      </c>
      <c r="P50" s="549">
        <f t="shared" si="7"/>
        <v>1</v>
      </c>
      <c r="Q50" s="549">
        <f t="shared" si="7"/>
        <v>0</v>
      </c>
      <c r="R50" s="549">
        <f t="shared" si="7"/>
        <v>1</v>
      </c>
      <c r="S50" s="549">
        <f t="shared" si="7"/>
        <v>0</v>
      </c>
      <c r="T50" s="549">
        <f t="shared" si="7"/>
        <v>0</v>
      </c>
      <c r="U50" s="549">
        <f t="shared" si="7"/>
        <v>0</v>
      </c>
      <c r="V50" s="549">
        <f t="shared" si="7"/>
        <v>0</v>
      </c>
      <c r="W50" s="549">
        <f t="shared" si="7"/>
        <v>0</v>
      </c>
      <c r="X50" s="1463" t="s">
        <v>362</v>
      </c>
    </row>
    <row r="51" spans="1:24" s="248" customFormat="1" ht="32.25" customHeight="1">
      <c r="A51" s="594" t="s">
        <v>337</v>
      </c>
      <c r="B51" s="548">
        <f t="shared" si="5"/>
        <v>22</v>
      </c>
      <c r="C51" s="557">
        <v>0</v>
      </c>
      <c r="D51" s="557">
        <v>0</v>
      </c>
      <c r="E51" s="557">
        <v>0</v>
      </c>
      <c r="F51" s="549">
        <f aca="true" t="shared" si="8" ref="F51:F58">SUM(G51:U51)</f>
        <v>22</v>
      </c>
      <c r="G51" s="557">
        <v>0</v>
      </c>
      <c r="H51" s="557">
        <v>0</v>
      </c>
      <c r="I51" s="557">
        <v>0</v>
      </c>
      <c r="J51" s="549">
        <v>1</v>
      </c>
      <c r="K51" s="549">
        <v>1</v>
      </c>
      <c r="L51" s="549">
        <v>4</v>
      </c>
      <c r="M51" s="549">
        <v>6</v>
      </c>
      <c r="N51" s="549">
        <v>5</v>
      </c>
      <c r="O51" s="557">
        <v>5</v>
      </c>
      <c r="P51" s="557">
        <v>0</v>
      </c>
      <c r="Q51" s="557">
        <v>0</v>
      </c>
      <c r="R51" s="557">
        <v>0</v>
      </c>
      <c r="S51" s="557">
        <v>0</v>
      </c>
      <c r="T51" s="557">
        <v>0</v>
      </c>
      <c r="U51" s="557">
        <v>0</v>
      </c>
      <c r="V51" s="557">
        <v>0</v>
      </c>
      <c r="W51" s="557">
        <v>0</v>
      </c>
      <c r="X51" s="560" t="s">
        <v>363</v>
      </c>
    </row>
    <row r="52" spans="1:24" s="248" customFormat="1" ht="32.25" customHeight="1">
      <c r="A52" s="559" t="s">
        <v>338</v>
      </c>
      <c r="B52" s="548">
        <f t="shared" si="5"/>
        <v>13</v>
      </c>
      <c r="C52" s="557">
        <v>0</v>
      </c>
      <c r="D52" s="557">
        <v>0</v>
      </c>
      <c r="E52" s="557">
        <v>0</v>
      </c>
      <c r="F52" s="549">
        <f t="shared" si="8"/>
        <v>13</v>
      </c>
      <c r="G52" s="557">
        <v>0</v>
      </c>
      <c r="H52" s="557">
        <v>0</v>
      </c>
      <c r="I52" s="557">
        <v>0</v>
      </c>
      <c r="J52" s="557">
        <v>0</v>
      </c>
      <c r="K52" s="549">
        <v>1</v>
      </c>
      <c r="L52" s="549">
        <v>4</v>
      </c>
      <c r="M52" s="549">
        <v>3</v>
      </c>
      <c r="N52" s="549">
        <v>2</v>
      </c>
      <c r="O52" s="557">
        <v>1</v>
      </c>
      <c r="P52" s="557">
        <v>1</v>
      </c>
      <c r="Q52" s="557">
        <v>0</v>
      </c>
      <c r="R52" s="557">
        <v>1</v>
      </c>
      <c r="S52" s="557">
        <v>0</v>
      </c>
      <c r="T52" s="557">
        <v>0</v>
      </c>
      <c r="U52" s="557">
        <v>0</v>
      </c>
      <c r="V52" s="557">
        <v>0</v>
      </c>
      <c r="W52" s="557">
        <v>0</v>
      </c>
      <c r="X52" s="560" t="s">
        <v>364</v>
      </c>
    </row>
    <row r="53" spans="1:24" s="248" customFormat="1" ht="32.25" customHeight="1">
      <c r="A53" s="559" t="s">
        <v>1231</v>
      </c>
      <c r="B53" s="548">
        <f t="shared" si="5"/>
        <v>12</v>
      </c>
      <c r="C53" s="557">
        <v>0</v>
      </c>
      <c r="D53" s="557">
        <v>0</v>
      </c>
      <c r="E53" s="557">
        <v>0</v>
      </c>
      <c r="F53" s="549">
        <f t="shared" si="8"/>
        <v>12</v>
      </c>
      <c r="G53" s="557">
        <v>0</v>
      </c>
      <c r="H53" s="557">
        <v>0</v>
      </c>
      <c r="I53" s="557">
        <v>0</v>
      </c>
      <c r="J53" s="557">
        <v>0</v>
      </c>
      <c r="K53" s="549">
        <v>1</v>
      </c>
      <c r="L53" s="549">
        <v>4</v>
      </c>
      <c r="M53" s="549">
        <v>3</v>
      </c>
      <c r="N53" s="549">
        <v>3</v>
      </c>
      <c r="O53" s="557">
        <v>1</v>
      </c>
      <c r="P53" s="557">
        <v>0</v>
      </c>
      <c r="Q53" s="557">
        <v>0</v>
      </c>
      <c r="R53" s="557">
        <v>0</v>
      </c>
      <c r="S53" s="557">
        <v>0</v>
      </c>
      <c r="T53" s="557">
        <v>0</v>
      </c>
      <c r="U53" s="557">
        <v>0</v>
      </c>
      <c r="V53" s="557">
        <v>0</v>
      </c>
      <c r="W53" s="557">
        <v>0</v>
      </c>
      <c r="X53" s="560" t="s">
        <v>1235</v>
      </c>
    </row>
    <row r="54" spans="1:24" s="248" customFormat="1" ht="32.25" customHeight="1">
      <c r="A54" s="559" t="s">
        <v>339</v>
      </c>
      <c r="B54" s="548">
        <f t="shared" si="5"/>
        <v>14</v>
      </c>
      <c r="C54" s="557">
        <v>0</v>
      </c>
      <c r="D54" s="557">
        <v>0</v>
      </c>
      <c r="E54" s="557">
        <v>0</v>
      </c>
      <c r="F54" s="549">
        <f t="shared" si="8"/>
        <v>14</v>
      </c>
      <c r="G54" s="557">
        <v>0</v>
      </c>
      <c r="H54" s="557">
        <v>0</v>
      </c>
      <c r="I54" s="557">
        <v>0</v>
      </c>
      <c r="J54" s="557">
        <v>0</v>
      </c>
      <c r="K54" s="549">
        <v>1</v>
      </c>
      <c r="L54" s="549">
        <v>5</v>
      </c>
      <c r="M54" s="549">
        <v>4</v>
      </c>
      <c r="N54" s="549">
        <v>3</v>
      </c>
      <c r="O54" s="557">
        <v>1</v>
      </c>
      <c r="P54" s="557">
        <v>0</v>
      </c>
      <c r="Q54" s="557">
        <v>0</v>
      </c>
      <c r="R54" s="557">
        <v>0</v>
      </c>
      <c r="S54" s="557">
        <v>0</v>
      </c>
      <c r="T54" s="557">
        <v>0</v>
      </c>
      <c r="U54" s="557">
        <v>0</v>
      </c>
      <c r="V54" s="557">
        <v>0</v>
      </c>
      <c r="W54" s="557">
        <v>0</v>
      </c>
      <c r="X54" s="560" t="s">
        <v>365</v>
      </c>
    </row>
    <row r="55" spans="1:24" s="128" customFormat="1" ht="32.25" customHeight="1">
      <c r="A55" s="559" t="s">
        <v>340</v>
      </c>
      <c r="B55" s="548">
        <f t="shared" si="5"/>
        <v>27</v>
      </c>
      <c r="C55" s="557">
        <v>0</v>
      </c>
      <c r="D55" s="557">
        <v>0</v>
      </c>
      <c r="E55" s="557">
        <v>0</v>
      </c>
      <c r="F55" s="549">
        <f t="shared" si="8"/>
        <v>27</v>
      </c>
      <c r="G55" s="557">
        <v>0</v>
      </c>
      <c r="H55" s="557">
        <v>0</v>
      </c>
      <c r="I55" s="557">
        <v>0</v>
      </c>
      <c r="J55" s="557">
        <v>0</v>
      </c>
      <c r="K55" s="549">
        <v>1</v>
      </c>
      <c r="L55" s="549">
        <v>5</v>
      </c>
      <c r="M55" s="549">
        <v>10</v>
      </c>
      <c r="N55" s="549">
        <v>8</v>
      </c>
      <c r="O55" s="549">
        <v>3</v>
      </c>
      <c r="P55" s="557">
        <v>0</v>
      </c>
      <c r="Q55" s="557">
        <v>0</v>
      </c>
      <c r="R55" s="557">
        <v>0</v>
      </c>
      <c r="S55" s="557">
        <v>0</v>
      </c>
      <c r="T55" s="557">
        <v>0</v>
      </c>
      <c r="U55" s="557">
        <v>0</v>
      </c>
      <c r="V55" s="557">
        <v>0</v>
      </c>
      <c r="W55" s="557">
        <v>0</v>
      </c>
      <c r="X55" s="558" t="s">
        <v>366</v>
      </c>
    </row>
    <row r="56" spans="1:24" s="128" customFormat="1" ht="32.25" customHeight="1">
      <c r="A56" s="594" t="s">
        <v>341</v>
      </c>
      <c r="B56" s="548">
        <f t="shared" si="5"/>
        <v>13</v>
      </c>
      <c r="C56" s="557">
        <v>0</v>
      </c>
      <c r="D56" s="557">
        <v>0</v>
      </c>
      <c r="E56" s="557">
        <v>0</v>
      </c>
      <c r="F56" s="549">
        <f t="shared" si="8"/>
        <v>13</v>
      </c>
      <c r="G56" s="557">
        <v>0</v>
      </c>
      <c r="H56" s="557">
        <v>0</v>
      </c>
      <c r="I56" s="557">
        <v>0</v>
      </c>
      <c r="J56" s="557">
        <v>0</v>
      </c>
      <c r="K56" s="549">
        <v>1</v>
      </c>
      <c r="L56" s="549">
        <v>4</v>
      </c>
      <c r="M56" s="549">
        <v>3</v>
      </c>
      <c r="N56" s="549">
        <v>4</v>
      </c>
      <c r="O56" s="549">
        <v>1</v>
      </c>
      <c r="P56" s="557">
        <v>0</v>
      </c>
      <c r="Q56" s="557">
        <v>0</v>
      </c>
      <c r="R56" s="557">
        <v>0</v>
      </c>
      <c r="S56" s="557">
        <v>0</v>
      </c>
      <c r="T56" s="557">
        <v>0</v>
      </c>
      <c r="U56" s="557">
        <v>0</v>
      </c>
      <c r="V56" s="557">
        <v>0</v>
      </c>
      <c r="W56" s="557">
        <v>0</v>
      </c>
      <c r="X56" s="558" t="s">
        <v>367</v>
      </c>
    </row>
    <row r="57" spans="1:24" s="128" customFormat="1" ht="32.25" customHeight="1">
      <c r="A57" s="955" t="s">
        <v>891</v>
      </c>
      <c r="B57" s="548">
        <f t="shared" si="5"/>
        <v>18</v>
      </c>
      <c r="C57" s="557">
        <v>0</v>
      </c>
      <c r="D57" s="557">
        <v>0</v>
      </c>
      <c r="E57" s="557">
        <v>0</v>
      </c>
      <c r="F57" s="549">
        <f t="shared" si="8"/>
        <v>18</v>
      </c>
      <c r="G57" s="557">
        <v>0</v>
      </c>
      <c r="H57" s="557">
        <v>0</v>
      </c>
      <c r="I57" s="557">
        <v>0</v>
      </c>
      <c r="J57" s="549">
        <v>1</v>
      </c>
      <c r="K57" s="549">
        <v>2</v>
      </c>
      <c r="L57" s="549">
        <v>4</v>
      </c>
      <c r="M57" s="549">
        <v>5</v>
      </c>
      <c r="N57" s="557">
        <v>4</v>
      </c>
      <c r="O57" s="557">
        <v>2</v>
      </c>
      <c r="P57" s="557">
        <v>0</v>
      </c>
      <c r="Q57" s="557">
        <v>0</v>
      </c>
      <c r="R57" s="557">
        <v>0</v>
      </c>
      <c r="S57" s="557">
        <v>0</v>
      </c>
      <c r="T57" s="557">
        <v>0</v>
      </c>
      <c r="U57" s="557">
        <v>0</v>
      </c>
      <c r="V57" s="557">
        <v>0</v>
      </c>
      <c r="W57" s="557">
        <v>0</v>
      </c>
      <c r="X57" s="1465" t="s">
        <v>368</v>
      </c>
    </row>
    <row r="58" spans="1:24" s="128" customFormat="1" ht="32.25" customHeight="1">
      <c r="A58" s="955" t="s">
        <v>892</v>
      </c>
      <c r="B58" s="548">
        <f t="shared" si="5"/>
        <v>96</v>
      </c>
      <c r="C58" s="557">
        <v>0</v>
      </c>
      <c r="D58" s="557">
        <v>0</v>
      </c>
      <c r="E58" s="557">
        <v>0</v>
      </c>
      <c r="F58" s="549">
        <f t="shared" si="8"/>
        <v>96</v>
      </c>
      <c r="G58" s="557">
        <v>0</v>
      </c>
      <c r="H58" s="557">
        <v>0</v>
      </c>
      <c r="I58" s="557">
        <v>0</v>
      </c>
      <c r="J58" s="549">
        <v>1</v>
      </c>
      <c r="K58" s="549">
        <v>2</v>
      </c>
      <c r="L58" s="549">
        <v>23</v>
      </c>
      <c r="M58" s="549">
        <v>29</v>
      </c>
      <c r="N58" s="549">
        <v>25</v>
      </c>
      <c r="O58" s="549">
        <v>16</v>
      </c>
      <c r="P58" s="557">
        <v>0</v>
      </c>
      <c r="Q58" s="557">
        <v>0</v>
      </c>
      <c r="R58" s="557">
        <v>0</v>
      </c>
      <c r="S58" s="557">
        <v>0</v>
      </c>
      <c r="T58" s="557">
        <v>0</v>
      </c>
      <c r="U58" s="557">
        <v>0</v>
      </c>
      <c r="V58" s="557">
        <v>0</v>
      </c>
      <c r="W58" s="1389">
        <v>0</v>
      </c>
      <c r="X58" s="1463" t="s">
        <v>369</v>
      </c>
    </row>
    <row r="59" spans="1:24" s="128" customFormat="1" ht="32.25" customHeight="1">
      <c r="A59" s="955" t="s">
        <v>893</v>
      </c>
      <c r="B59" s="548">
        <f>SUM(C59:E59,F59,V59:W59)</f>
        <v>64</v>
      </c>
      <c r="C59" s="557">
        <v>0</v>
      </c>
      <c r="D59" s="557">
        <v>0</v>
      </c>
      <c r="E59" s="557">
        <v>0</v>
      </c>
      <c r="F59" s="549">
        <f>SUM(G59:U59)</f>
        <v>64</v>
      </c>
      <c r="G59" s="557">
        <v>0</v>
      </c>
      <c r="H59" s="557">
        <v>0</v>
      </c>
      <c r="I59" s="557">
        <v>0</v>
      </c>
      <c r="J59" s="557">
        <v>1</v>
      </c>
      <c r="K59" s="557">
        <v>2</v>
      </c>
      <c r="L59" s="549">
        <v>10</v>
      </c>
      <c r="M59" s="549">
        <v>11</v>
      </c>
      <c r="N59" s="549">
        <v>1</v>
      </c>
      <c r="O59" s="557">
        <v>6</v>
      </c>
      <c r="P59" s="557">
        <v>0</v>
      </c>
      <c r="Q59" s="557">
        <v>0</v>
      </c>
      <c r="R59" s="557">
        <v>0</v>
      </c>
      <c r="S59" s="549">
        <v>2</v>
      </c>
      <c r="T59" s="549">
        <v>31</v>
      </c>
      <c r="U59" s="557">
        <v>0</v>
      </c>
      <c r="V59" s="557">
        <v>0</v>
      </c>
      <c r="W59" s="1389">
        <v>0</v>
      </c>
      <c r="X59" s="1463" t="s">
        <v>370</v>
      </c>
    </row>
    <row r="60" spans="1:24" s="128" customFormat="1" ht="32.25" customHeight="1" thickBot="1">
      <c r="A60" s="1399" t="s">
        <v>1238</v>
      </c>
      <c r="B60" s="565">
        <f t="shared" si="5"/>
        <v>12</v>
      </c>
      <c r="C60" s="566">
        <v>0</v>
      </c>
      <c r="D60" s="566">
        <v>0</v>
      </c>
      <c r="E60" s="566">
        <v>0</v>
      </c>
      <c r="F60" s="567">
        <f>SUM(G60:U60)</f>
        <v>12</v>
      </c>
      <c r="G60" s="566">
        <v>0</v>
      </c>
      <c r="H60" s="566">
        <v>0</v>
      </c>
      <c r="I60" s="566">
        <v>0</v>
      </c>
      <c r="J60" s="566">
        <v>0</v>
      </c>
      <c r="K60" s="566">
        <v>1</v>
      </c>
      <c r="L60" s="567">
        <v>4</v>
      </c>
      <c r="M60" s="567">
        <v>3</v>
      </c>
      <c r="N60" s="567">
        <v>2</v>
      </c>
      <c r="O60" s="566">
        <v>2</v>
      </c>
      <c r="P60" s="566">
        <v>0</v>
      </c>
      <c r="Q60" s="566">
        <v>0</v>
      </c>
      <c r="R60" s="566">
        <v>0</v>
      </c>
      <c r="S60" s="567">
        <v>0</v>
      </c>
      <c r="T60" s="567">
        <v>0</v>
      </c>
      <c r="U60" s="566">
        <v>0</v>
      </c>
      <c r="V60" s="566">
        <v>0</v>
      </c>
      <c r="W60" s="1390">
        <v>0</v>
      </c>
      <c r="X60" s="1466" t="s">
        <v>1239</v>
      </c>
    </row>
    <row r="61" spans="1:23" s="379" customFormat="1" ht="12" customHeight="1">
      <c r="A61" s="966" t="s">
        <v>895</v>
      </c>
      <c r="C61" s="967"/>
      <c r="D61" s="968"/>
      <c r="E61" s="968"/>
      <c r="F61" s="968"/>
      <c r="G61" s="968"/>
      <c r="H61" s="967"/>
      <c r="I61" s="967"/>
      <c r="J61" s="967"/>
      <c r="L61" s="967"/>
      <c r="M61" s="378" t="s">
        <v>165</v>
      </c>
      <c r="N61" s="966"/>
      <c r="O61" s="969"/>
      <c r="P61" s="969"/>
      <c r="Q61" s="969"/>
      <c r="R61" s="969"/>
      <c r="T61" s="969"/>
      <c r="U61" s="969"/>
      <c r="V61" s="969"/>
      <c r="W61" s="969"/>
    </row>
  </sheetData>
  <sheetProtection/>
  <mergeCells count="19">
    <mergeCell ref="A1:C1"/>
    <mergeCell ref="A4:L4"/>
    <mergeCell ref="M4:X4"/>
    <mergeCell ref="A7:A10"/>
    <mergeCell ref="B7:B8"/>
    <mergeCell ref="G7:L7"/>
    <mergeCell ref="M7:U7"/>
    <mergeCell ref="X7:X10"/>
    <mergeCell ref="B9:B10"/>
    <mergeCell ref="A2:C2"/>
    <mergeCell ref="A32:C32"/>
    <mergeCell ref="A34:L34"/>
    <mergeCell ref="M34:X34"/>
    <mergeCell ref="A37:A40"/>
    <mergeCell ref="B37:B38"/>
    <mergeCell ref="G37:L37"/>
    <mergeCell ref="M37:U37"/>
    <mergeCell ref="X37:X40"/>
    <mergeCell ref="B39:B40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D11" sqref="D11"/>
    </sheetView>
  </sheetViews>
  <sheetFormatPr defaultColWidth="7.99609375" defaultRowHeight="13.5"/>
  <cols>
    <col min="1" max="1" width="6.99609375" style="44" customWidth="1"/>
    <col min="2" max="13" width="9.77734375" style="44" customWidth="1"/>
    <col min="14" max="14" width="8.99609375" style="33" customWidth="1"/>
    <col min="15" max="15" width="0.3359375" style="45" customWidth="1"/>
    <col min="16" max="16" width="0.78125" style="45" customWidth="1"/>
    <col min="17" max="16384" width="7.99609375" style="45" customWidth="1"/>
  </cols>
  <sheetData>
    <row r="1" spans="1:14" s="1320" customFormat="1" ht="12" customHeight="1">
      <c r="A1" s="950" t="s">
        <v>888</v>
      </c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319"/>
      <c r="N1" s="1321" t="s">
        <v>9</v>
      </c>
    </row>
    <row r="2" spans="1:14" s="34" customFormat="1" ht="12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s="151" customFormat="1" ht="22.5">
      <c r="A3" s="1831" t="s">
        <v>631</v>
      </c>
      <c r="B3" s="1831"/>
      <c r="C3" s="1831"/>
      <c r="D3" s="1831"/>
      <c r="E3" s="1831"/>
      <c r="F3" s="1831"/>
      <c r="G3" s="1831"/>
      <c r="H3" s="1830" t="s">
        <v>748</v>
      </c>
      <c r="I3" s="1830"/>
      <c r="J3" s="1830"/>
      <c r="K3" s="1830"/>
      <c r="L3" s="1830"/>
      <c r="M3" s="1830"/>
      <c r="N3" s="1830"/>
    </row>
    <row r="4" spans="1:14" s="34" customFormat="1" ht="12" customHeight="1">
      <c r="A4" s="35"/>
      <c r="B4" s="35"/>
      <c r="C4" s="35"/>
      <c r="D4" s="35"/>
      <c r="E4" s="35"/>
      <c r="F4" s="35"/>
      <c r="G4" s="35"/>
      <c r="H4" s="35"/>
      <c r="I4" s="36"/>
      <c r="J4" s="35"/>
      <c r="K4" s="35"/>
      <c r="L4" s="35"/>
      <c r="M4" s="35"/>
      <c r="N4" s="37"/>
    </row>
    <row r="5" spans="1:14" s="1317" customFormat="1" ht="12" customHeight="1" thickBot="1">
      <c r="A5" s="1317" t="s">
        <v>1194</v>
      </c>
      <c r="H5" s="1318"/>
      <c r="I5" s="1318"/>
      <c r="J5" s="1318"/>
      <c r="K5" s="1318"/>
      <c r="L5" s="1318"/>
      <c r="M5" s="1832" t="s">
        <v>1322</v>
      </c>
      <c r="N5" s="1832"/>
    </row>
    <row r="6" spans="1:14" s="34" customFormat="1" ht="3.75" customHeight="1">
      <c r="A6" s="301"/>
      <c r="B6" s="303"/>
      <c r="C6" s="303"/>
      <c r="D6" s="303"/>
      <c r="E6" s="302"/>
      <c r="F6" s="303"/>
      <c r="G6" s="497"/>
      <c r="H6" s="303"/>
      <c r="I6" s="303"/>
      <c r="J6" s="303"/>
      <c r="K6" s="303"/>
      <c r="L6" s="303"/>
      <c r="M6" s="303"/>
      <c r="N6" s="304"/>
    </row>
    <row r="7" spans="1:14" s="192" customFormat="1" ht="13.5" customHeight="1">
      <c r="A7" s="1833" t="s">
        <v>562</v>
      </c>
      <c r="B7" s="1841" t="s">
        <v>757</v>
      </c>
      <c r="C7" s="1841"/>
      <c r="D7" s="1841"/>
      <c r="E7" s="1836" t="s">
        <v>139</v>
      </c>
      <c r="F7" s="1839"/>
      <c r="G7" s="276" t="s">
        <v>140</v>
      </c>
      <c r="H7" s="190" t="s">
        <v>750</v>
      </c>
      <c r="I7" s="191"/>
      <c r="J7" s="191"/>
      <c r="K7" s="191"/>
      <c r="L7" s="191"/>
      <c r="M7" s="191"/>
      <c r="N7" s="1836" t="s">
        <v>25</v>
      </c>
    </row>
    <row r="8" spans="1:14" s="192" customFormat="1" ht="13.5" customHeight="1">
      <c r="A8" s="1833"/>
      <c r="B8" s="1840" t="s">
        <v>756</v>
      </c>
      <c r="C8" s="1840"/>
      <c r="D8" s="1840"/>
      <c r="E8" s="193" t="s">
        <v>758</v>
      </c>
      <c r="F8" s="191"/>
      <c r="G8" s="276"/>
      <c r="H8" s="190"/>
      <c r="I8" s="274" t="s">
        <v>141</v>
      </c>
      <c r="J8" s="275" t="s">
        <v>142</v>
      </c>
      <c r="K8" s="274" t="s">
        <v>143</v>
      </c>
      <c r="L8" s="274" t="s">
        <v>144</v>
      </c>
      <c r="M8" s="274" t="s">
        <v>145</v>
      </c>
      <c r="N8" s="1836"/>
    </row>
    <row r="9" spans="1:14" s="192" customFormat="1" ht="13.5" customHeight="1">
      <c r="A9" s="1834"/>
      <c r="B9" s="194" t="s">
        <v>178</v>
      </c>
      <c r="C9" s="194" t="s">
        <v>147</v>
      </c>
      <c r="D9" s="194" t="s">
        <v>148</v>
      </c>
      <c r="E9" s="194" t="s">
        <v>149</v>
      </c>
      <c r="F9" s="194" t="s">
        <v>150</v>
      </c>
      <c r="G9" s="276"/>
      <c r="H9" s="190"/>
      <c r="I9" s="276"/>
      <c r="J9" s="276"/>
      <c r="K9" s="277"/>
      <c r="L9" s="277" t="s">
        <v>754</v>
      </c>
      <c r="M9" s="276"/>
      <c r="N9" s="1837"/>
    </row>
    <row r="10" spans="1:14" s="192" customFormat="1" ht="13.5" customHeight="1">
      <c r="A10" s="1835"/>
      <c r="B10" s="195" t="s">
        <v>113</v>
      </c>
      <c r="C10" s="195" t="s">
        <v>114</v>
      </c>
      <c r="D10" s="195" t="s">
        <v>668</v>
      </c>
      <c r="E10" s="195" t="s">
        <v>44</v>
      </c>
      <c r="F10" s="195" t="s">
        <v>115</v>
      </c>
      <c r="G10" s="1323" t="s">
        <v>116</v>
      </c>
      <c r="H10" s="195"/>
      <c r="I10" s="278" t="s">
        <v>752</v>
      </c>
      <c r="J10" s="278" t="s">
        <v>751</v>
      </c>
      <c r="K10" s="278" t="s">
        <v>753</v>
      </c>
      <c r="L10" s="278" t="s">
        <v>755</v>
      </c>
      <c r="M10" s="278" t="s">
        <v>22</v>
      </c>
      <c r="N10" s="1838"/>
    </row>
    <row r="11" spans="1:14" s="192" customFormat="1" ht="3" customHeight="1">
      <c r="A11" s="196"/>
      <c r="B11" s="305"/>
      <c r="C11" s="305"/>
      <c r="D11" s="305"/>
      <c r="E11" s="305"/>
      <c r="F11" s="305"/>
      <c r="G11" s="306"/>
      <c r="H11" s="305"/>
      <c r="I11" s="305"/>
      <c r="J11" s="305"/>
      <c r="K11" s="305"/>
      <c r="L11" s="305"/>
      <c r="M11" s="305"/>
      <c r="N11" s="197"/>
    </row>
    <row r="12" spans="1:14" s="192" customFormat="1" ht="19.5" customHeight="1">
      <c r="A12" s="196">
        <v>2016</v>
      </c>
      <c r="B12" s="438">
        <v>0</v>
      </c>
      <c r="C12" s="438">
        <v>0</v>
      </c>
      <c r="D12" s="438">
        <v>0</v>
      </c>
      <c r="E12" s="438">
        <v>0</v>
      </c>
      <c r="F12" s="438">
        <v>0</v>
      </c>
      <c r="G12" s="480">
        <v>0</v>
      </c>
      <c r="H12" s="438">
        <v>167869</v>
      </c>
      <c r="I12" s="438">
        <v>0</v>
      </c>
      <c r="J12" s="438">
        <v>0</v>
      </c>
      <c r="K12" s="480">
        <v>0</v>
      </c>
      <c r="L12" s="438">
        <v>0</v>
      </c>
      <c r="M12" s="438">
        <v>167869</v>
      </c>
      <c r="N12" s="197">
        <v>2016</v>
      </c>
    </row>
    <row r="13" spans="1:14" s="192" customFormat="1" ht="19.5" customHeight="1">
      <c r="A13" s="196">
        <v>2017</v>
      </c>
      <c r="B13" s="438">
        <v>0</v>
      </c>
      <c r="C13" s="438">
        <v>0</v>
      </c>
      <c r="D13" s="438">
        <v>0</v>
      </c>
      <c r="E13" s="438">
        <v>0</v>
      </c>
      <c r="F13" s="438">
        <v>0</v>
      </c>
      <c r="G13" s="438">
        <v>0</v>
      </c>
      <c r="H13" s="438">
        <v>0</v>
      </c>
      <c r="I13" s="438">
        <v>0</v>
      </c>
      <c r="J13" s="438">
        <v>0</v>
      </c>
      <c r="K13" s="480">
        <v>0</v>
      </c>
      <c r="L13" s="438">
        <v>0</v>
      </c>
      <c r="M13" s="438">
        <v>0</v>
      </c>
      <c r="N13" s="197">
        <v>2017</v>
      </c>
    </row>
    <row r="14" spans="1:14" s="192" customFormat="1" ht="19.5" customHeight="1">
      <c r="A14" s="196">
        <v>2018</v>
      </c>
      <c r="B14" s="438">
        <v>0</v>
      </c>
      <c r="C14" s="438">
        <v>0</v>
      </c>
      <c r="D14" s="438">
        <v>0</v>
      </c>
      <c r="E14" s="438">
        <v>0</v>
      </c>
      <c r="F14" s="438">
        <v>0</v>
      </c>
      <c r="G14" s="716">
        <v>1.81</v>
      </c>
      <c r="H14" s="438">
        <f>SUM(I14:M14)</f>
        <v>194348</v>
      </c>
      <c r="I14" s="438">
        <v>0</v>
      </c>
      <c r="J14" s="438">
        <v>0</v>
      </c>
      <c r="K14" s="480">
        <v>33986</v>
      </c>
      <c r="L14" s="438">
        <v>160362</v>
      </c>
      <c r="M14" s="438">
        <v>0</v>
      </c>
      <c r="N14" s="197">
        <v>2018</v>
      </c>
    </row>
    <row r="15" spans="1:14" s="192" customFormat="1" ht="19.5" customHeight="1">
      <c r="A15" s="196">
        <v>2019</v>
      </c>
      <c r="B15" s="438">
        <v>1</v>
      </c>
      <c r="C15" s="438">
        <v>0</v>
      </c>
      <c r="D15" s="438">
        <v>2</v>
      </c>
      <c r="E15" s="438">
        <v>1</v>
      </c>
      <c r="F15" s="438">
        <v>1</v>
      </c>
      <c r="G15" s="716">
        <v>1123.68</v>
      </c>
      <c r="H15" s="438">
        <v>335292</v>
      </c>
      <c r="I15" s="438">
        <v>21000</v>
      </c>
      <c r="J15" s="438">
        <v>0</v>
      </c>
      <c r="K15" s="480">
        <v>0</v>
      </c>
      <c r="L15" s="438">
        <v>172635</v>
      </c>
      <c r="M15" s="438">
        <v>141657</v>
      </c>
      <c r="N15" s="197">
        <v>2019</v>
      </c>
    </row>
    <row r="16" spans="1:14" s="819" customFormat="1" ht="19.5" customHeight="1">
      <c r="A16" s="800">
        <v>2020</v>
      </c>
      <c r="B16" s="798">
        <v>0</v>
      </c>
      <c r="C16" s="798">
        <v>0</v>
      </c>
      <c r="D16" s="798">
        <v>0</v>
      </c>
      <c r="E16" s="798">
        <v>0</v>
      </c>
      <c r="F16" s="798">
        <v>0</v>
      </c>
      <c r="G16" s="799">
        <v>1976</v>
      </c>
      <c r="H16" s="798">
        <f>SUM(I16:M16)</f>
        <v>84668</v>
      </c>
      <c r="I16" s="798">
        <v>5400</v>
      </c>
      <c r="J16" s="798">
        <v>7680</v>
      </c>
      <c r="K16" s="799">
        <v>30299</v>
      </c>
      <c r="L16" s="798">
        <v>41289</v>
      </c>
      <c r="M16" s="798">
        <v>0</v>
      </c>
      <c r="N16" s="801">
        <v>2020</v>
      </c>
    </row>
    <row r="17" spans="1:14" s="34" customFormat="1" ht="4.5" customHeight="1" thickBot="1">
      <c r="A17" s="307"/>
      <c r="B17" s="308"/>
      <c r="C17" s="308"/>
      <c r="D17" s="308"/>
      <c r="E17" s="308"/>
      <c r="F17" s="308"/>
      <c r="G17" s="309"/>
      <c r="H17" s="308"/>
      <c r="I17" s="308"/>
      <c r="J17" s="308"/>
      <c r="K17" s="308"/>
      <c r="L17" s="310"/>
      <c r="M17" s="310"/>
      <c r="N17" s="311"/>
    </row>
    <row r="18" spans="2:14" s="34" customFormat="1" ht="2.25" customHeight="1">
      <c r="B18" s="38"/>
      <c r="C18" s="38"/>
      <c r="D18" s="38"/>
      <c r="E18" s="38"/>
      <c r="F18" s="38"/>
      <c r="G18" s="39"/>
      <c r="H18" s="38"/>
      <c r="I18" s="38"/>
      <c r="J18" s="38"/>
      <c r="K18" s="38"/>
      <c r="L18" s="40"/>
      <c r="M18" s="40"/>
      <c r="N18" s="41"/>
    </row>
    <row r="19" spans="1:14" s="34" customFormat="1" ht="12" customHeight="1">
      <c r="A19" s="34" t="s">
        <v>749</v>
      </c>
      <c r="B19" s="38"/>
      <c r="C19" s="38"/>
      <c r="D19" s="38"/>
      <c r="E19" s="38"/>
      <c r="F19" s="38"/>
      <c r="G19" s="1322" t="s">
        <v>1195</v>
      </c>
      <c r="H19" s="38"/>
      <c r="I19" s="38"/>
      <c r="J19" s="38"/>
      <c r="K19" s="38"/>
      <c r="L19" s="40"/>
      <c r="M19" s="40"/>
      <c r="N19" s="41"/>
    </row>
    <row r="20" spans="1:13" s="34" customFormat="1" ht="12" customHeight="1">
      <c r="A20" s="32" t="s">
        <v>278</v>
      </c>
      <c r="B20" s="31"/>
      <c r="C20" s="31"/>
      <c r="D20" s="31"/>
      <c r="E20" s="31"/>
      <c r="F20" s="31"/>
      <c r="G20" s="6" t="s">
        <v>279</v>
      </c>
      <c r="H20" s="31"/>
      <c r="J20" s="31"/>
      <c r="K20" s="31"/>
      <c r="L20" s="43"/>
      <c r="M20" s="43"/>
    </row>
    <row r="21" spans="1:14" s="34" customFormat="1" ht="12.75" customHeight="1">
      <c r="A21" s="32"/>
      <c r="B21" s="31"/>
      <c r="C21" s="31"/>
      <c r="D21" s="31"/>
      <c r="E21" s="31"/>
      <c r="F21" s="31"/>
      <c r="G21" s="42"/>
      <c r="H21" s="31"/>
      <c r="I21" s="31"/>
      <c r="J21" s="31"/>
      <c r="K21" s="31"/>
      <c r="L21" s="43"/>
      <c r="M21" s="43"/>
      <c r="N21" s="33"/>
    </row>
    <row r="22" spans="2:11" ht="15.7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5.75"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2:11" ht="15.75"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2:11" ht="15.75"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2:11" ht="15.75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2:11" ht="15.75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2:11" ht="15.75"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2:11" ht="15.75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1" ht="15.75"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2:11" ht="15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5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4" s="44" customFormat="1" ht="15.75">
      <c r="B33" s="30"/>
      <c r="C33" s="30"/>
      <c r="D33" s="30"/>
      <c r="E33" s="30"/>
      <c r="F33" s="30"/>
      <c r="G33" s="30"/>
      <c r="H33" s="30"/>
      <c r="I33" s="30"/>
      <c r="J33" s="30"/>
      <c r="K33" s="30"/>
      <c r="N33" s="33"/>
    </row>
    <row r="34" spans="2:14" s="44" customFormat="1" ht="15.75">
      <c r="B34" s="30"/>
      <c r="C34" s="30"/>
      <c r="D34" s="30"/>
      <c r="E34" s="30"/>
      <c r="F34" s="30"/>
      <c r="G34" s="30"/>
      <c r="H34" s="30"/>
      <c r="I34" s="30"/>
      <c r="J34" s="30"/>
      <c r="K34" s="30"/>
      <c r="N34" s="33"/>
    </row>
    <row r="35" spans="2:14" s="44" customFormat="1" ht="15.75">
      <c r="B35" s="30"/>
      <c r="C35" s="30"/>
      <c r="D35" s="30"/>
      <c r="E35" s="30"/>
      <c r="F35" s="30"/>
      <c r="G35" s="30"/>
      <c r="H35" s="30"/>
      <c r="I35" s="30"/>
      <c r="J35" s="30"/>
      <c r="K35" s="30"/>
      <c r="N35" s="33"/>
    </row>
    <row r="36" spans="2:14" s="44" customFormat="1" ht="15.75">
      <c r="B36" s="30"/>
      <c r="C36" s="30"/>
      <c r="D36" s="30"/>
      <c r="E36" s="30"/>
      <c r="F36" s="30"/>
      <c r="G36" s="30"/>
      <c r="H36" s="30"/>
      <c r="I36" s="30"/>
      <c r="J36" s="30"/>
      <c r="K36" s="30"/>
      <c r="N36" s="33"/>
    </row>
    <row r="37" spans="2:14" s="44" customFormat="1" ht="15.75">
      <c r="B37" s="30"/>
      <c r="C37" s="30"/>
      <c r="D37" s="30"/>
      <c r="E37" s="30"/>
      <c r="F37" s="30"/>
      <c r="G37" s="30"/>
      <c r="H37" s="30"/>
      <c r="I37" s="30"/>
      <c r="J37" s="30"/>
      <c r="K37" s="30"/>
      <c r="N37" s="33"/>
    </row>
    <row r="38" spans="2:14" s="44" customFormat="1" ht="15.75">
      <c r="B38" s="30"/>
      <c r="C38" s="30"/>
      <c r="D38" s="30"/>
      <c r="E38" s="30"/>
      <c r="F38" s="30"/>
      <c r="G38" s="30"/>
      <c r="H38" s="30"/>
      <c r="I38" s="30"/>
      <c r="J38" s="30"/>
      <c r="K38" s="30"/>
      <c r="N38" s="33"/>
    </row>
    <row r="39" spans="2:14" s="44" customFormat="1" ht="15.75">
      <c r="B39" s="30"/>
      <c r="C39" s="30"/>
      <c r="D39" s="30"/>
      <c r="E39" s="30"/>
      <c r="F39" s="30"/>
      <c r="G39" s="30"/>
      <c r="H39" s="30"/>
      <c r="I39" s="30"/>
      <c r="J39" s="30"/>
      <c r="K39" s="30"/>
      <c r="N39" s="33"/>
    </row>
    <row r="40" spans="2:14" s="44" customFormat="1" ht="15.75">
      <c r="B40" s="30"/>
      <c r="C40" s="30"/>
      <c r="D40" s="30"/>
      <c r="E40" s="30"/>
      <c r="F40" s="30"/>
      <c r="G40" s="30"/>
      <c r="H40" s="30"/>
      <c r="I40" s="30"/>
      <c r="J40" s="30"/>
      <c r="K40" s="30"/>
      <c r="N40" s="33"/>
    </row>
    <row r="41" spans="2:14" s="44" customFormat="1" ht="15.75">
      <c r="B41" s="30"/>
      <c r="C41" s="30"/>
      <c r="D41" s="30"/>
      <c r="E41" s="30"/>
      <c r="F41" s="30"/>
      <c r="G41" s="30"/>
      <c r="H41" s="30"/>
      <c r="I41" s="30"/>
      <c r="J41" s="30"/>
      <c r="K41" s="30"/>
      <c r="N41" s="33"/>
    </row>
    <row r="42" spans="2:14" s="44" customFormat="1" ht="15.75">
      <c r="B42" s="30"/>
      <c r="C42" s="30"/>
      <c r="D42" s="30"/>
      <c r="E42" s="30"/>
      <c r="F42" s="30"/>
      <c r="G42" s="30"/>
      <c r="H42" s="30"/>
      <c r="I42" s="30"/>
      <c r="J42" s="30"/>
      <c r="K42" s="30"/>
      <c r="N42" s="33"/>
    </row>
    <row r="43" spans="2:14" s="44" customFormat="1" ht="15.75">
      <c r="B43" s="30"/>
      <c r="C43" s="30"/>
      <c r="D43" s="30"/>
      <c r="E43" s="30"/>
      <c r="F43" s="30"/>
      <c r="G43" s="30"/>
      <c r="H43" s="30"/>
      <c r="I43" s="30"/>
      <c r="J43" s="30"/>
      <c r="K43" s="30"/>
      <c r="N43" s="33"/>
    </row>
    <row r="44" spans="2:14" s="44" customFormat="1" ht="15.75">
      <c r="B44" s="30"/>
      <c r="C44" s="30"/>
      <c r="D44" s="30"/>
      <c r="E44" s="30"/>
      <c r="F44" s="30"/>
      <c r="G44" s="30"/>
      <c r="H44" s="30"/>
      <c r="I44" s="30"/>
      <c r="J44" s="30"/>
      <c r="K44" s="30"/>
      <c r="N44" s="33"/>
    </row>
    <row r="45" spans="2:14" s="44" customFormat="1" ht="15.75">
      <c r="B45" s="30"/>
      <c r="C45" s="30"/>
      <c r="D45" s="30"/>
      <c r="E45" s="30"/>
      <c r="F45" s="30"/>
      <c r="G45" s="30"/>
      <c r="H45" s="30"/>
      <c r="I45" s="30"/>
      <c r="J45" s="30"/>
      <c r="K45" s="30"/>
      <c r="N45" s="33"/>
    </row>
    <row r="46" spans="2:14" s="44" customFormat="1" ht="15.75">
      <c r="B46" s="30"/>
      <c r="C46" s="30"/>
      <c r="D46" s="30"/>
      <c r="E46" s="30"/>
      <c r="F46" s="30"/>
      <c r="G46" s="30"/>
      <c r="H46" s="30"/>
      <c r="I46" s="30"/>
      <c r="J46" s="30"/>
      <c r="K46" s="30"/>
      <c r="N46" s="33"/>
    </row>
    <row r="47" spans="2:14" s="44" customFormat="1" ht="15.75">
      <c r="B47" s="30"/>
      <c r="C47" s="30"/>
      <c r="D47" s="30"/>
      <c r="E47" s="30"/>
      <c r="F47" s="30"/>
      <c r="G47" s="30"/>
      <c r="H47" s="30"/>
      <c r="I47" s="30"/>
      <c r="J47" s="30"/>
      <c r="K47" s="30"/>
      <c r="N47" s="33"/>
    </row>
    <row r="48" spans="2:14" s="44" customFormat="1" ht="15.75">
      <c r="B48" s="30"/>
      <c r="C48" s="30"/>
      <c r="D48" s="30"/>
      <c r="E48" s="30"/>
      <c r="F48" s="30"/>
      <c r="G48" s="30"/>
      <c r="H48" s="30"/>
      <c r="I48" s="30"/>
      <c r="J48" s="30"/>
      <c r="K48" s="30"/>
      <c r="N48" s="33"/>
    </row>
    <row r="49" spans="2:14" s="44" customFormat="1" ht="15.75">
      <c r="B49" s="30"/>
      <c r="C49" s="30"/>
      <c r="D49" s="30"/>
      <c r="E49" s="30"/>
      <c r="F49" s="30"/>
      <c r="G49" s="30"/>
      <c r="H49" s="30"/>
      <c r="I49" s="30"/>
      <c r="J49" s="30"/>
      <c r="K49" s="30"/>
      <c r="N49" s="33"/>
    </row>
    <row r="50" spans="2:14" s="44" customFormat="1" ht="15.75">
      <c r="B50" s="30"/>
      <c r="C50" s="30"/>
      <c r="D50" s="30"/>
      <c r="E50" s="30"/>
      <c r="F50" s="30"/>
      <c r="G50" s="30"/>
      <c r="H50" s="30"/>
      <c r="I50" s="30"/>
      <c r="J50" s="30"/>
      <c r="K50" s="30"/>
      <c r="N50" s="33"/>
    </row>
    <row r="51" spans="2:14" s="44" customFormat="1" ht="15.75">
      <c r="B51" s="30"/>
      <c r="C51" s="30"/>
      <c r="D51" s="30"/>
      <c r="E51" s="30"/>
      <c r="F51" s="30"/>
      <c r="G51" s="30"/>
      <c r="H51" s="30"/>
      <c r="I51" s="30"/>
      <c r="J51" s="30"/>
      <c r="K51" s="30"/>
      <c r="N51" s="33"/>
    </row>
    <row r="52" spans="2:14" s="44" customFormat="1" ht="15.75">
      <c r="B52" s="30"/>
      <c r="C52" s="30"/>
      <c r="D52" s="30"/>
      <c r="E52" s="30"/>
      <c r="F52" s="30"/>
      <c r="G52" s="30"/>
      <c r="H52" s="30"/>
      <c r="I52" s="30"/>
      <c r="J52" s="30"/>
      <c r="K52" s="30"/>
      <c r="N52" s="33"/>
    </row>
    <row r="53" spans="2:14" s="44" customFormat="1" ht="15.75">
      <c r="B53" s="30"/>
      <c r="C53" s="30"/>
      <c r="D53" s="30"/>
      <c r="E53" s="30"/>
      <c r="F53" s="30"/>
      <c r="G53" s="30"/>
      <c r="H53" s="30"/>
      <c r="I53" s="30"/>
      <c r="J53" s="30"/>
      <c r="K53" s="30"/>
      <c r="N53" s="33"/>
    </row>
    <row r="54" spans="2:14" s="44" customFormat="1" ht="15.75">
      <c r="B54" s="30"/>
      <c r="C54" s="30"/>
      <c r="D54" s="30"/>
      <c r="E54" s="30"/>
      <c r="F54" s="30"/>
      <c r="G54" s="30"/>
      <c r="H54" s="30"/>
      <c r="I54" s="30"/>
      <c r="J54" s="30"/>
      <c r="K54" s="30"/>
      <c r="N54" s="33"/>
    </row>
    <row r="55" spans="2:14" s="44" customFormat="1" ht="15.75">
      <c r="B55" s="30"/>
      <c r="C55" s="30"/>
      <c r="D55" s="30"/>
      <c r="E55" s="30"/>
      <c r="F55" s="30"/>
      <c r="G55" s="30"/>
      <c r="H55" s="30"/>
      <c r="I55" s="30"/>
      <c r="J55" s="30"/>
      <c r="K55" s="30"/>
      <c r="N55" s="33"/>
    </row>
    <row r="56" spans="2:14" s="44" customFormat="1" ht="15.75">
      <c r="B56" s="30"/>
      <c r="C56" s="30"/>
      <c r="D56" s="30"/>
      <c r="E56" s="30"/>
      <c r="F56" s="30"/>
      <c r="G56" s="30"/>
      <c r="H56" s="30"/>
      <c r="I56" s="30"/>
      <c r="J56" s="30"/>
      <c r="K56" s="30"/>
      <c r="N56" s="33"/>
    </row>
    <row r="57" spans="2:14" s="44" customFormat="1" ht="15.75">
      <c r="B57" s="30"/>
      <c r="C57" s="30"/>
      <c r="D57" s="30"/>
      <c r="E57" s="30"/>
      <c r="F57" s="30"/>
      <c r="G57" s="30"/>
      <c r="H57" s="30"/>
      <c r="I57" s="30"/>
      <c r="J57" s="30"/>
      <c r="K57" s="30"/>
      <c r="N57" s="33"/>
    </row>
    <row r="58" spans="2:14" s="44" customFormat="1" ht="15.75">
      <c r="B58" s="30"/>
      <c r="C58" s="30"/>
      <c r="D58" s="30"/>
      <c r="E58" s="30"/>
      <c r="F58" s="30"/>
      <c r="G58" s="30"/>
      <c r="H58" s="30"/>
      <c r="I58" s="30"/>
      <c r="J58" s="30"/>
      <c r="K58" s="30"/>
      <c r="N58" s="33"/>
    </row>
    <row r="59" spans="2:14" s="44" customFormat="1" ht="15.75">
      <c r="B59" s="30"/>
      <c r="C59" s="30"/>
      <c r="D59" s="30"/>
      <c r="E59" s="30"/>
      <c r="F59" s="30"/>
      <c r="G59" s="30"/>
      <c r="H59" s="30"/>
      <c r="I59" s="30"/>
      <c r="J59" s="30"/>
      <c r="K59" s="30"/>
      <c r="N59" s="33"/>
    </row>
    <row r="60" spans="2:14" s="44" customFormat="1" ht="15.75">
      <c r="B60" s="30"/>
      <c r="C60" s="30"/>
      <c r="D60" s="30"/>
      <c r="E60" s="30"/>
      <c r="F60" s="30"/>
      <c r="G60" s="30"/>
      <c r="H60" s="30"/>
      <c r="I60" s="30"/>
      <c r="J60" s="30"/>
      <c r="K60" s="30"/>
      <c r="N60" s="33"/>
    </row>
    <row r="61" spans="2:14" s="44" customFormat="1" ht="15.75">
      <c r="B61" s="30"/>
      <c r="C61" s="30"/>
      <c r="D61" s="30"/>
      <c r="E61" s="30"/>
      <c r="F61" s="30"/>
      <c r="G61" s="30"/>
      <c r="H61" s="30"/>
      <c r="I61" s="30"/>
      <c r="J61" s="30"/>
      <c r="K61" s="30"/>
      <c r="N61" s="33"/>
    </row>
    <row r="62" spans="2:14" s="44" customFormat="1" ht="15.75">
      <c r="B62" s="30"/>
      <c r="C62" s="30"/>
      <c r="D62" s="30"/>
      <c r="E62" s="30"/>
      <c r="F62" s="30"/>
      <c r="G62" s="30"/>
      <c r="H62" s="30"/>
      <c r="I62" s="30"/>
      <c r="J62" s="30"/>
      <c r="K62" s="30"/>
      <c r="N62" s="33"/>
    </row>
  </sheetData>
  <sheetProtection/>
  <mergeCells count="8">
    <mergeCell ref="H3:N3"/>
    <mergeCell ref="A3:G3"/>
    <mergeCell ref="M5:N5"/>
    <mergeCell ref="A7:A10"/>
    <mergeCell ref="N7:N10"/>
    <mergeCell ref="E7:F7"/>
    <mergeCell ref="B8:D8"/>
    <mergeCell ref="B7:D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7" r:id="rId1"/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M21"/>
  <sheetViews>
    <sheetView zoomScale="84" zoomScaleNormal="84" zoomScalePageLayoutView="0" workbookViewId="0" topLeftCell="A1">
      <selection activeCell="H39" sqref="H39"/>
    </sheetView>
  </sheetViews>
  <sheetFormatPr defaultColWidth="7.99609375" defaultRowHeight="18.75" customHeight="1"/>
  <cols>
    <col min="1" max="1" width="9.77734375" style="28" customWidth="1"/>
    <col min="2" max="11" width="9.3359375" style="28" customWidth="1"/>
    <col min="12" max="14" width="9.3359375" style="29" customWidth="1"/>
    <col min="15" max="17" width="9.3359375" style="28" customWidth="1"/>
    <col min="18" max="21" width="9.77734375" style="28" customWidth="1"/>
    <col min="22" max="27" width="10.77734375" style="28" customWidth="1"/>
    <col min="28" max="36" width="9.77734375" style="28" customWidth="1"/>
    <col min="37" max="39" width="0.88671875" style="28" customWidth="1"/>
    <col min="40" max="16384" width="7.99609375" style="28" customWidth="1"/>
  </cols>
  <sheetData>
    <row r="1" spans="1:36" s="1328" customFormat="1" ht="12" customHeight="1">
      <c r="A1" s="950" t="s">
        <v>888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6"/>
      <c r="M1" s="1326"/>
      <c r="N1" s="1326"/>
      <c r="O1" s="1325"/>
      <c r="P1" s="1325"/>
      <c r="Q1" s="1325"/>
      <c r="R1" s="1327" t="s">
        <v>153</v>
      </c>
      <c r="S1" s="950" t="s">
        <v>888</v>
      </c>
      <c r="T1" s="1325"/>
      <c r="U1" s="1325"/>
      <c r="AJ1" s="1327" t="s">
        <v>153</v>
      </c>
    </row>
    <row r="2" spans="1:21" s="135" customFormat="1" ht="12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6"/>
      <c r="M2" s="26"/>
      <c r="N2" s="26"/>
      <c r="O2" s="134"/>
      <c r="P2" s="134"/>
      <c r="Q2" s="134"/>
      <c r="R2" s="27"/>
      <c r="S2" s="27"/>
      <c r="T2" s="134"/>
      <c r="U2" s="134"/>
    </row>
    <row r="3" spans="1:39" s="335" customFormat="1" ht="18" customHeight="1">
      <c r="A3" s="331" t="s">
        <v>632</v>
      </c>
      <c r="B3" s="331"/>
      <c r="C3" s="331"/>
      <c r="D3" s="331"/>
      <c r="E3" s="331"/>
      <c r="F3" s="331"/>
      <c r="G3" s="331"/>
      <c r="H3" s="332"/>
      <c r="I3" s="332"/>
      <c r="J3" s="331"/>
      <c r="K3" s="331"/>
      <c r="L3" s="331" t="s">
        <v>699</v>
      </c>
      <c r="M3" s="331"/>
      <c r="N3" s="331"/>
      <c r="O3" s="331"/>
      <c r="P3" s="332"/>
      <c r="Q3" s="333"/>
      <c r="R3" s="331"/>
      <c r="S3" s="331" t="s">
        <v>633</v>
      </c>
      <c r="T3" s="331"/>
      <c r="U3" s="331"/>
      <c r="V3" s="331"/>
      <c r="W3" s="331"/>
      <c r="X3" s="331"/>
      <c r="Y3" s="331"/>
      <c r="Z3" s="331"/>
      <c r="AA3" s="331"/>
      <c r="AB3" s="331"/>
      <c r="AC3" s="334" t="s">
        <v>700</v>
      </c>
      <c r="AE3" s="331"/>
      <c r="AF3" s="331"/>
      <c r="AG3" s="331"/>
      <c r="AH3" s="331"/>
      <c r="AI3" s="331"/>
      <c r="AJ3" s="331"/>
      <c r="AK3" s="334"/>
      <c r="AL3" s="334"/>
      <c r="AM3" s="334"/>
    </row>
    <row r="4" spans="1:39" s="340" customFormat="1" ht="12" customHeight="1">
      <c r="A4" s="336"/>
      <c r="B4" s="336"/>
      <c r="C4" s="336"/>
      <c r="D4" s="336"/>
      <c r="E4" s="336"/>
      <c r="F4" s="336"/>
      <c r="G4" s="336"/>
      <c r="H4" s="337"/>
      <c r="I4" s="337"/>
      <c r="J4" s="336"/>
      <c r="K4" s="336"/>
      <c r="L4" s="26"/>
      <c r="M4" s="26"/>
      <c r="N4" s="26"/>
      <c r="O4" s="336"/>
      <c r="P4" s="337"/>
      <c r="Q4" s="338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9"/>
      <c r="AL4" s="339"/>
      <c r="AM4" s="339"/>
    </row>
    <row r="5" spans="1:36" s="1340" customFormat="1" ht="12" customHeight="1" thickBot="1">
      <c r="A5" s="1335" t="s">
        <v>1196</v>
      </c>
      <c r="B5" s="1336"/>
      <c r="C5" s="1336"/>
      <c r="D5" s="1336"/>
      <c r="E5" s="1336"/>
      <c r="F5" s="1337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8" t="s">
        <v>1323</v>
      </c>
      <c r="S5" s="1339" t="s">
        <v>1197</v>
      </c>
      <c r="T5" s="1339"/>
      <c r="U5" s="1339"/>
      <c r="V5" s="1339"/>
      <c r="W5" s="1339"/>
      <c r="X5" s="1339"/>
      <c r="Y5" s="1339"/>
      <c r="Z5" s="1339"/>
      <c r="AA5" s="1339"/>
      <c r="AB5" s="1339"/>
      <c r="AC5" s="1339"/>
      <c r="AD5" s="1339"/>
      <c r="AE5" s="1339"/>
      <c r="AF5" s="1339"/>
      <c r="AG5" s="1339"/>
      <c r="AH5" s="1339"/>
      <c r="AI5" s="1339"/>
      <c r="AJ5" s="1338" t="s">
        <v>1323</v>
      </c>
    </row>
    <row r="6" spans="1:36" s="201" customFormat="1" ht="18" customHeight="1">
      <c r="A6" s="1851" t="s">
        <v>583</v>
      </c>
      <c r="B6" s="1854" t="s">
        <v>573</v>
      </c>
      <c r="C6" s="1849" t="s">
        <v>595</v>
      </c>
      <c r="D6" s="1849" t="s">
        <v>596</v>
      </c>
      <c r="E6" s="1847" t="s">
        <v>574</v>
      </c>
      <c r="F6" s="828" t="s">
        <v>717</v>
      </c>
      <c r="G6" s="1847" t="s">
        <v>575</v>
      </c>
      <c r="H6" s="1847" t="s">
        <v>576</v>
      </c>
      <c r="I6" s="1847" t="s">
        <v>597</v>
      </c>
      <c r="J6" s="1847" t="s">
        <v>577</v>
      </c>
      <c r="K6" s="1847" t="s">
        <v>578</v>
      </c>
      <c r="L6" s="1847" t="s">
        <v>579</v>
      </c>
      <c r="M6" s="1847" t="s">
        <v>598</v>
      </c>
      <c r="N6" s="1847" t="s">
        <v>599</v>
      </c>
      <c r="O6" s="1847" t="s">
        <v>580</v>
      </c>
      <c r="P6" s="1847" t="s">
        <v>581</v>
      </c>
      <c r="Q6" s="1847" t="s">
        <v>582</v>
      </c>
      <c r="R6" s="1842" t="s">
        <v>49</v>
      </c>
      <c r="S6" s="1851" t="s">
        <v>572</v>
      </c>
      <c r="T6" s="1854" t="s">
        <v>600</v>
      </c>
      <c r="U6" s="1856" t="s">
        <v>568</v>
      </c>
      <c r="V6" s="828" t="s">
        <v>584</v>
      </c>
      <c r="W6" s="865" t="s">
        <v>724</v>
      </c>
      <c r="X6" s="830" t="s">
        <v>585</v>
      </c>
      <c r="Y6" s="867" t="s">
        <v>729</v>
      </c>
      <c r="Z6" s="717" t="s">
        <v>586</v>
      </c>
      <c r="AA6" s="717" t="s">
        <v>587</v>
      </c>
      <c r="AB6" s="833" t="s">
        <v>191</v>
      </c>
      <c r="AC6" s="717" t="s">
        <v>588</v>
      </c>
      <c r="AD6" s="833" t="s">
        <v>742</v>
      </c>
      <c r="AE6" s="1845" t="s">
        <v>571</v>
      </c>
      <c r="AF6" s="1847" t="s">
        <v>589</v>
      </c>
      <c r="AG6" s="1847" t="s">
        <v>601</v>
      </c>
      <c r="AH6" s="1847" t="s">
        <v>590</v>
      </c>
      <c r="AI6" s="1847" t="s">
        <v>591</v>
      </c>
      <c r="AJ6" s="1842" t="s">
        <v>49</v>
      </c>
    </row>
    <row r="7" spans="1:36" s="201" customFormat="1" ht="18" customHeight="1">
      <c r="A7" s="1852"/>
      <c r="B7" s="1558"/>
      <c r="C7" s="1850"/>
      <c r="D7" s="1850"/>
      <c r="E7" s="1848"/>
      <c r="F7" s="863" t="s">
        <v>714</v>
      </c>
      <c r="G7" s="1848"/>
      <c r="H7" s="1848"/>
      <c r="I7" s="1848"/>
      <c r="J7" s="1848"/>
      <c r="K7" s="1848"/>
      <c r="L7" s="1848"/>
      <c r="M7" s="1848"/>
      <c r="N7" s="1848"/>
      <c r="O7" s="1848"/>
      <c r="P7" s="1848"/>
      <c r="Q7" s="1848"/>
      <c r="R7" s="1843"/>
      <c r="S7" s="1852"/>
      <c r="T7" s="1855"/>
      <c r="U7" s="1857"/>
      <c r="V7" s="864" t="s">
        <v>718</v>
      </c>
      <c r="W7" s="866" t="s">
        <v>725</v>
      </c>
      <c r="X7" s="829" t="s">
        <v>592</v>
      </c>
      <c r="Y7" s="831" t="s">
        <v>730</v>
      </c>
      <c r="Z7" s="719" t="s">
        <v>593</v>
      </c>
      <c r="AA7" s="719"/>
      <c r="AB7" s="834"/>
      <c r="AC7" s="719" t="s">
        <v>594</v>
      </c>
      <c r="AD7" s="834" t="s">
        <v>743</v>
      </c>
      <c r="AE7" s="1846"/>
      <c r="AF7" s="1848"/>
      <c r="AG7" s="1848"/>
      <c r="AH7" s="1848"/>
      <c r="AI7" s="1848"/>
      <c r="AJ7" s="1843"/>
    </row>
    <row r="8" spans="1:36" s="201" customFormat="1" ht="18" customHeight="1">
      <c r="A8" s="1852"/>
      <c r="B8" s="1558"/>
      <c r="C8" s="718"/>
      <c r="D8" s="718"/>
      <c r="E8" s="718" t="s">
        <v>702</v>
      </c>
      <c r="F8" s="829" t="s">
        <v>715</v>
      </c>
      <c r="G8" s="718"/>
      <c r="H8" s="718"/>
      <c r="I8" s="718"/>
      <c r="J8" s="718"/>
      <c r="K8" s="718" t="s">
        <v>709</v>
      </c>
      <c r="L8" s="718"/>
      <c r="M8" s="718"/>
      <c r="N8" s="718"/>
      <c r="O8" s="718"/>
      <c r="P8" s="718"/>
      <c r="Q8" s="718"/>
      <c r="R8" s="1843"/>
      <c r="S8" s="1852"/>
      <c r="T8" s="720"/>
      <c r="U8" s="614"/>
      <c r="V8" s="829" t="s">
        <v>719</v>
      </c>
      <c r="W8" s="832" t="s">
        <v>722</v>
      </c>
      <c r="X8" s="832" t="s">
        <v>726</v>
      </c>
      <c r="Y8" s="832" t="s">
        <v>731</v>
      </c>
      <c r="Z8" s="721" t="s">
        <v>734</v>
      </c>
      <c r="AA8" s="829" t="s">
        <v>738</v>
      </c>
      <c r="AB8" s="832"/>
      <c r="AC8" s="721" t="s">
        <v>739</v>
      </c>
      <c r="AD8" s="718" t="s">
        <v>570</v>
      </c>
      <c r="AE8" s="718"/>
      <c r="AF8" s="718"/>
      <c r="AG8" s="718"/>
      <c r="AH8" s="718"/>
      <c r="AI8" s="718"/>
      <c r="AJ8" s="1843"/>
    </row>
    <row r="9" spans="1:36" s="201" customFormat="1" ht="18" customHeight="1">
      <c r="A9" s="1852"/>
      <c r="B9" s="1558"/>
      <c r="C9" s="614" t="s">
        <v>151</v>
      </c>
      <c r="D9" s="614"/>
      <c r="E9" s="718" t="s">
        <v>703</v>
      </c>
      <c r="F9" s="829" t="s">
        <v>716</v>
      </c>
      <c r="G9" s="718" t="s">
        <v>563</v>
      </c>
      <c r="H9" s="718" t="s">
        <v>503</v>
      </c>
      <c r="I9" s="718" t="s">
        <v>564</v>
      </c>
      <c r="J9" s="718" t="s">
        <v>37</v>
      </c>
      <c r="K9" s="718" t="s">
        <v>565</v>
      </c>
      <c r="L9" s="718" t="s">
        <v>710</v>
      </c>
      <c r="M9" s="718" t="s">
        <v>566</v>
      </c>
      <c r="N9" s="718" t="s">
        <v>711</v>
      </c>
      <c r="O9" s="718" t="s">
        <v>502</v>
      </c>
      <c r="P9" s="718" t="s">
        <v>712</v>
      </c>
      <c r="Q9" s="829" t="s">
        <v>713</v>
      </c>
      <c r="R9" s="1843"/>
      <c r="S9" s="1852"/>
      <c r="T9" s="720"/>
      <c r="U9" s="614"/>
      <c r="V9" s="829" t="s">
        <v>720</v>
      </c>
      <c r="W9" s="832" t="s">
        <v>109</v>
      </c>
      <c r="X9" s="832" t="s">
        <v>727</v>
      </c>
      <c r="Y9" s="832" t="s">
        <v>732</v>
      </c>
      <c r="Z9" s="721" t="s">
        <v>735</v>
      </c>
      <c r="AA9" s="721" t="s">
        <v>736</v>
      </c>
      <c r="AB9" s="832"/>
      <c r="AC9" s="721" t="s">
        <v>740</v>
      </c>
      <c r="AD9" s="721" t="s">
        <v>744</v>
      </c>
      <c r="AE9" s="721"/>
      <c r="AF9" s="718" t="s">
        <v>45</v>
      </c>
      <c r="AG9" s="718" t="s">
        <v>45</v>
      </c>
      <c r="AH9" s="718" t="s">
        <v>46</v>
      </c>
      <c r="AI9" s="718" t="s">
        <v>201</v>
      </c>
      <c r="AJ9" s="1843"/>
    </row>
    <row r="10" spans="1:36" s="201" customFormat="1" ht="18" customHeight="1">
      <c r="A10" s="1853"/>
      <c r="B10" s="1559"/>
      <c r="C10" s="615" t="s">
        <v>152</v>
      </c>
      <c r="D10" s="615" t="s">
        <v>701</v>
      </c>
      <c r="E10" s="722" t="s">
        <v>708</v>
      </c>
      <c r="F10" s="722" t="s">
        <v>708</v>
      </c>
      <c r="G10" s="722" t="s">
        <v>706</v>
      </c>
      <c r="H10" s="722" t="s">
        <v>706</v>
      </c>
      <c r="I10" s="722" t="s">
        <v>707</v>
      </c>
      <c r="J10" s="722" t="s">
        <v>707</v>
      </c>
      <c r="K10" s="722" t="s">
        <v>707</v>
      </c>
      <c r="L10" s="722" t="s">
        <v>707</v>
      </c>
      <c r="M10" s="722" t="s">
        <v>707</v>
      </c>
      <c r="N10" s="722" t="s">
        <v>706</v>
      </c>
      <c r="O10" s="722" t="s">
        <v>706</v>
      </c>
      <c r="P10" s="722" t="s">
        <v>706</v>
      </c>
      <c r="Q10" s="722" t="s">
        <v>706</v>
      </c>
      <c r="R10" s="1844"/>
      <c r="S10" s="1853"/>
      <c r="T10" s="723" t="s">
        <v>567</v>
      </c>
      <c r="U10" s="615" t="s">
        <v>569</v>
      </c>
      <c r="V10" s="722" t="s">
        <v>721</v>
      </c>
      <c r="W10" s="835" t="s">
        <v>723</v>
      </c>
      <c r="X10" s="835" t="s">
        <v>728</v>
      </c>
      <c r="Y10" s="722" t="s">
        <v>733</v>
      </c>
      <c r="Z10" s="724" t="s">
        <v>705</v>
      </c>
      <c r="AA10" s="724" t="s">
        <v>737</v>
      </c>
      <c r="AB10" s="835" t="s">
        <v>741</v>
      </c>
      <c r="AC10" s="835" t="s">
        <v>705</v>
      </c>
      <c r="AD10" s="835" t="s">
        <v>705</v>
      </c>
      <c r="AE10" s="724" t="s">
        <v>747</v>
      </c>
      <c r="AF10" s="722" t="s">
        <v>47</v>
      </c>
      <c r="AG10" s="722" t="s">
        <v>202</v>
      </c>
      <c r="AH10" s="722" t="s">
        <v>745</v>
      </c>
      <c r="AI10" s="722" t="s">
        <v>746</v>
      </c>
      <c r="AJ10" s="1844"/>
    </row>
    <row r="11" spans="1:36" s="201" customFormat="1" ht="19.5" customHeight="1">
      <c r="A11" s="1329">
        <v>2016</v>
      </c>
      <c r="B11" s="725">
        <v>7352</v>
      </c>
      <c r="C11" s="725">
        <v>55</v>
      </c>
      <c r="D11" s="725">
        <v>6</v>
      </c>
      <c r="E11" s="725">
        <v>4090</v>
      </c>
      <c r="F11" s="725">
        <v>23</v>
      </c>
      <c r="G11" s="725">
        <v>87</v>
      </c>
      <c r="H11" s="725">
        <v>16</v>
      </c>
      <c r="I11" s="725">
        <v>9</v>
      </c>
      <c r="J11" s="725">
        <v>9</v>
      </c>
      <c r="K11" s="725">
        <v>76</v>
      </c>
      <c r="L11" s="725">
        <v>111</v>
      </c>
      <c r="M11" s="725">
        <v>4</v>
      </c>
      <c r="N11" s="725">
        <v>9</v>
      </c>
      <c r="O11" s="725">
        <v>185</v>
      </c>
      <c r="P11" s="725">
        <v>309</v>
      </c>
      <c r="Q11" s="725">
        <v>88</v>
      </c>
      <c r="R11" s="1330">
        <v>2016</v>
      </c>
      <c r="S11" s="1331">
        <v>2016</v>
      </c>
      <c r="T11" s="725">
        <v>314</v>
      </c>
      <c r="U11" s="725">
        <v>176</v>
      </c>
      <c r="V11" s="725">
        <v>137</v>
      </c>
      <c r="W11" s="725">
        <v>47</v>
      </c>
      <c r="X11" s="725">
        <v>1256</v>
      </c>
      <c r="Y11" s="725">
        <v>21</v>
      </c>
      <c r="Z11" s="725">
        <v>6</v>
      </c>
      <c r="AA11" s="725">
        <v>1</v>
      </c>
      <c r="AB11" s="725">
        <v>8</v>
      </c>
      <c r="AC11" s="725">
        <v>1</v>
      </c>
      <c r="AD11" s="725">
        <v>5</v>
      </c>
      <c r="AE11" s="725">
        <v>4</v>
      </c>
      <c r="AF11" s="725">
        <v>6</v>
      </c>
      <c r="AG11" s="725">
        <v>0</v>
      </c>
      <c r="AH11" s="725">
        <v>15</v>
      </c>
      <c r="AI11" s="1332">
        <v>278</v>
      </c>
      <c r="AJ11" s="1333">
        <v>2016</v>
      </c>
    </row>
    <row r="12" spans="1:36" s="201" customFormat="1" ht="19.5" customHeight="1">
      <c r="A12" s="1329">
        <v>2017</v>
      </c>
      <c r="B12" s="725">
        <v>7131</v>
      </c>
      <c r="C12" s="725">
        <v>61</v>
      </c>
      <c r="D12" s="725">
        <v>2</v>
      </c>
      <c r="E12" s="725">
        <v>3983</v>
      </c>
      <c r="F12" s="725">
        <v>16</v>
      </c>
      <c r="G12" s="725">
        <v>78</v>
      </c>
      <c r="H12" s="725">
        <v>15</v>
      </c>
      <c r="I12" s="725">
        <v>9</v>
      </c>
      <c r="J12" s="725">
        <v>9</v>
      </c>
      <c r="K12" s="725">
        <v>73</v>
      </c>
      <c r="L12" s="725">
        <v>112</v>
      </c>
      <c r="M12" s="725">
        <v>4</v>
      </c>
      <c r="N12" s="725">
        <v>8</v>
      </c>
      <c r="O12" s="725">
        <v>185</v>
      </c>
      <c r="P12" s="725">
        <v>302</v>
      </c>
      <c r="Q12" s="725">
        <v>90</v>
      </c>
      <c r="R12" s="1330">
        <v>2017</v>
      </c>
      <c r="S12" s="1331">
        <v>2017</v>
      </c>
      <c r="T12" s="725">
        <v>267</v>
      </c>
      <c r="U12" s="725">
        <v>173</v>
      </c>
      <c r="V12" s="725">
        <v>159</v>
      </c>
      <c r="W12" s="725">
        <v>51</v>
      </c>
      <c r="X12" s="725">
        <v>1166</v>
      </c>
      <c r="Y12" s="725">
        <v>23</v>
      </c>
      <c r="Z12" s="725">
        <v>7</v>
      </c>
      <c r="AA12" s="725">
        <v>1</v>
      </c>
      <c r="AB12" s="725">
        <v>8</v>
      </c>
      <c r="AC12" s="725">
        <v>1</v>
      </c>
      <c r="AD12" s="725">
        <v>6</v>
      </c>
      <c r="AE12" s="725">
        <v>4</v>
      </c>
      <c r="AF12" s="725">
        <v>6</v>
      </c>
      <c r="AG12" s="725">
        <v>0</v>
      </c>
      <c r="AH12" s="725">
        <v>15</v>
      </c>
      <c r="AI12" s="1332">
        <v>297</v>
      </c>
      <c r="AJ12" s="1333">
        <v>2017</v>
      </c>
    </row>
    <row r="13" spans="1:36" s="201" customFormat="1" ht="19.5" customHeight="1">
      <c r="A13" s="1329">
        <v>2018</v>
      </c>
      <c r="B13" s="725">
        <v>7018</v>
      </c>
      <c r="C13" s="725">
        <v>59</v>
      </c>
      <c r="D13" s="725">
        <v>4</v>
      </c>
      <c r="E13" s="725">
        <v>3908</v>
      </c>
      <c r="F13" s="725">
        <v>16</v>
      </c>
      <c r="G13" s="725">
        <v>78</v>
      </c>
      <c r="H13" s="725">
        <v>15</v>
      </c>
      <c r="I13" s="725">
        <v>9</v>
      </c>
      <c r="J13" s="725">
        <v>9</v>
      </c>
      <c r="K13" s="725">
        <v>77</v>
      </c>
      <c r="L13" s="725">
        <v>141</v>
      </c>
      <c r="M13" s="725">
        <v>4</v>
      </c>
      <c r="N13" s="725">
        <v>9</v>
      </c>
      <c r="O13" s="725">
        <v>194</v>
      </c>
      <c r="P13" s="725">
        <v>310</v>
      </c>
      <c r="Q13" s="725">
        <v>85</v>
      </c>
      <c r="R13" s="1330">
        <v>2018</v>
      </c>
      <c r="S13" s="1331">
        <v>2018</v>
      </c>
      <c r="T13" s="725">
        <v>276</v>
      </c>
      <c r="U13" s="725">
        <v>176</v>
      </c>
      <c r="V13" s="725">
        <v>201</v>
      </c>
      <c r="W13" s="725">
        <v>46</v>
      </c>
      <c r="X13" s="725">
        <v>1012</v>
      </c>
      <c r="Y13" s="725">
        <v>23</v>
      </c>
      <c r="Z13" s="725">
        <v>7</v>
      </c>
      <c r="AA13" s="725">
        <v>2</v>
      </c>
      <c r="AB13" s="725">
        <v>8</v>
      </c>
      <c r="AC13" s="725">
        <v>1</v>
      </c>
      <c r="AD13" s="725">
        <v>7</v>
      </c>
      <c r="AE13" s="725">
        <v>4</v>
      </c>
      <c r="AF13" s="725">
        <v>6</v>
      </c>
      <c r="AG13" s="725">
        <v>0</v>
      </c>
      <c r="AH13" s="725">
        <v>15</v>
      </c>
      <c r="AI13" s="1332">
        <v>316</v>
      </c>
      <c r="AJ13" s="1333">
        <v>2018</v>
      </c>
    </row>
    <row r="14" spans="1:36" s="201" customFormat="1" ht="19.5" customHeight="1">
      <c r="A14" s="937">
        <v>2019</v>
      </c>
      <c r="B14" s="725">
        <v>7147</v>
      </c>
      <c r="C14" s="725">
        <v>62</v>
      </c>
      <c r="D14" s="725">
        <v>4</v>
      </c>
      <c r="E14" s="725">
        <v>4026</v>
      </c>
      <c r="F14" s="725">
        <v>16</v>
      </c>
      <c r="G14" s="725">
        <v>80</v>
      </c>
      <c r="H14" s="725">
        <v>15</v>
      </c>
      <c r="I14" s="725">
        <v>9</v>
      </c>
      <c r="J14" s="725">
        <v>9</v>
      </c>
      <c r="K14" s="725">
        <v>77</v>
      </c>
      <c r="L14" s="725">
        <v>111</v>
      </c>
      <c r="M14" s="725">
        <v>4</v>
      </c>
      <c r="N14" s="725">
        <v>10</v>
      </c>
      <c r="O14" s="725">
        <v>197</v>
      </c>
      <c r="P14" s="725">
        <v>311</v>
      </c>
      <c r="Q14" s="725">
        <v>85</v>
      </c>
      <c r="R14" s="936">
        <v>2019</v>
      </c>
      <c r="S14" s="937">
        <v>2019</v>
      </c>
      <c r="T14" s="725">
        <v>283</v>
      </c>
      <c r="U14" s="725">
        <v>178</v>
      </c>
      <c r="V14" s="725">
        <v>197</v>
      </c>
      <c r="W14" s="725">
        <v>46</v>
      </c>
      <c r="X14" s="725">
        <v>1019</v>
      </c>
      <c r="Y14" s="725">
        <v>24</v>
      </c>
      <c r="Z14" s="725">
        <v>7</v>
      </c>
      <c r="AA14" s="725">
        <v>2</v>
      </c>
      <c r="AB14" s="725">
        <v>11</v>
      </c>
      <c r="AC14" s="725">
        <v>1</v>
      </c>
      <c r="AD14" s="725">
        <v>7</v>
      </c>
      <c r="AE14" s="725">
        <v>4</v>
      </c>
      <c r="AF14" s="725">
        <v>6</v>
      </c>
      <c r="AG14" s="725">
        <v>0</v>
      </c>
      <c r="AH14" s="725">
        <v>15</v>
      </c>
      <c r="AI14" s="1332">
        <v>331</v>
      </c>
      <c r="AJ14" s="1324">
        <v>2019</v>
      </c>
    </row>
    <row r="15" spans="1:37" s="437" customFormat="1" ht="19.5" customHeight="1">
      <c r="A15" s="726">
        <v>2020</v>
      </c>
      <c r="B15" s="727">
        <f>SUM(C15:Q15,T15:AI15)</f>
        <v>7291</v>
      </c>
      <c r="C15" s="727">
        <v>63</v>
      </c>
      <c r="D15" s="727">
        <v>5</v>
      </c>
      <c r="E15" s="727">
        <v>4149</v>
      </c>
      <c r="F15" s="727">
        <v>16</v>
      </c>
      <c r="G15" s="727">
        <v>84</v>
      </c>
      <c r="H15" s="727">
        <v>16</v>
      </c>
      <c r="I15" s="727">
        <v>9</v>
      </c>
      <c r="J15" s="727">
        <v>9</v>
      </c>
      <c r="K15" s="727">
        <v>81</v>
      </c>
      <c r="L15" s="727">
        <v>113</v>
      </c>
      <c r="M15" s="727">
        <v>4</v>
      </c>
      <c r="N15" s="727">
        <v>10</v>
      </c>
      <c r="O15" s="727">
        <v>200</v>
      </c>
      <c r="P15" s="727">
        <v>327</v>
      </c>
      <c r="Q15" s="727">
        <v>85</v>
      </c>
      <c r="R15" s="728">
        <v>2020</v>
      </c>
      <c r="S15" s="729">
        <v>2020</v>
      </c>
      <c r="T15" s="727">
        <v>299</v>
      </c>
      <c r="U15" s="727">
        <v>195</v>
      </c>
      <c r="V15" s="727">
        <v>197</v>
      </c>
      <c r="W15" s="727">
        <v>47</v>
      </c>
      <c r="X15" s="727">
        <v>960</v>
      </c>
      <c r="Y15" s="727">
        <v>29</v>
      </c>
      <c r="Z15" s="727">
        <v>7</v>
      </c>
      <c r="AA15" s="727">
        <v>2</v>
      </c>
      <c r="AB15" s="727">
        <v>11</v>
      </c>
      <c r="AC15" s="727">
        <v>1</v>
      </c>
      <c r="AD15" s="727">
        <v>8</v>
      </c>
      <c r="AE15" s="727">
        <v>4</v>
      </c>
      <c r="AF15" s="727">
        <v>6</v>
      </c>
      <c r="AG15" s="727">
        <v>3</v>
      </c>
      <c r="AH15" s="727">
        <v>16</v>
      </c>
      <c r="AI15" s="730">
        <v>335</v>
      </c>
      <c r="AJ15" s="731">
        <v>2020</v>
      </c>
      <c r="AK15" s="436"/>
    </row>
    <row r="16" spans="1:36" s="199" customFormat="1" ht="1.5" customHeight="1">
      <c r="A16" s="341"/>
      <c r="B16" s="189"/>
      <c r="C16" s="189"/>
      <c r="D16" s="189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4"/>
      <c r="S16" s="279"/>
      <c r="T16" s="202"/>
      <c r="U16" s="202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6"/>
      <c r="AG16" s="205"/>
      <c r="AH16" s="205"/>
      <c r="AI16" s="205"/>
      <c r="AJ16" s="207"/>
    </row>
    <row r="17" spans="1:36" s="200" customFormat="1" ht="3" customHeight="1" thickBot="1">
      <c r="A17" s="342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9"/>
      <c r="P17" s="298"/>
      <c r="Q17" s="298"/>
      <c r="R17" s="300"/>
      <c r="S17" s="342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300"/>
    </row>
    <row r="18" spans="1:36" s="200" customFormat="1" ht="3" customHeight="1">
      <c r="A18" s="343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08"/>
      <c r="P18" s="198"/>
      <c r="Q18" s="198"/>
      <c r="R18" s="209"/>
      <c r="S18" s="343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209"/>
    </row>
    <row r="19" spans="1:30" ht="12" customHeight="1">
      <c r="A19" s="28" t="s">
        <v>177</v>
      </c>
      <c r="H19" s="29"/>
      <c r="I19" s="29"/>
      <c r="J19" s="288" t="s">
        <v>203</v>
      </c>
      <c r="K19" s="25"/>
      <c r="L19" s="25"/>
      <c r="M19" s="25"/>
      <c r="N19" s="28"/>
      <c r="S19" s="28" t="s">
        <v>177</v>
      </c>
      <c r="Y19" s="1334"/>
      <c r="Z19" s="1334"/>
      <c r="AB19" s="288" t="s">
        <v>203</v>
      </c>
      <c r="AC19" s="25"/>
      <c r="AD19" s="25"/>
    </row>
    <row r="21" ht="22.5" customHeight="1">
      <c r="AC21" s="410"/>
    </row>
  </sheetData>
  <sheetProtection/>
  <mergeCells count="26">
    <mergeCell ref="B6:B10"/>
    <mergeCell ref="J6:J7"/>
    <mergeCell ref="K6:K7"/>
    <mergeCell ref="L6:L7"/>
    <mergeCell ref="M6:M7"/>
    <mergeCell ref="A6:A10"/>
    <mergeCell ref="I6:I7"/>
    <mergeCell ref="H6:H7"/>
    <mergeCell ref="G6:G7"/>
    <mergeCell ref="E6:E7"/>
    <mergeCell ref="AG6:AG7"/>
    <mergeCell ref="AH6:AH7"/>
    <mergeCell ref="N6:N7"/>
    <mergeCell ref="O6:O7"/>
    <mergeCell ref="P6:P7"/>
    <mergeCell ref="Q6:Q7"/>
    <mergeCell ref="AJ6:AJ10"/>
    <mergeCell ref="AE6:AE7"/>
    <mergeCell ref="AI6:AI7"/>
    <mergeCell ref="AF6:AF7"/>
    <mergeCell ref="D6:D7"/>
    <mergeCell ref="C6:C7"/>
    <mergeCell ref="R6:R10"/>
    <mergeCell ref="S6:S10"/>
    <mergeCell ref="T6:T7"/>
    <mergeCell ref="U6:U7"/>
  </mergeCells>
  <printOptions/>
  <pageMargins left="1.062992125984252" right="1.062992125984252" top="1.1811023622047245" bottom="1.1811023622047245" header="0" footer="0"/>
  <pageSetup horizontalDpi="600" verticalDpi="600" orientation="portrait" pageOrder="overThenDown" paperSize="9" scale="65" r:id="rId1"/>
  <colBreaks count="2" manualBreakCount="2">
    <brk id="9" max="65535" man="1"/>
    <brk id="1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3">
      <selection activeCell="A32" sqref="A32"/>
    </sheetView>
  </sheetViews>
  <sheetFormatPr defaultColWidth="7.99609375" defaultRowHeight="13.5"/>
  <cols>
    <col min="1" max="1" width="8.99609375" style="25" customWidth="1"/>
    <col min="2" max="12" width="7.77734375" style="25" customWidth="1"/>
    <col min="13" max="13" width="8.6640625" style="25" customWidth="1"/>
    <col min="14" max="17" width="7.77734375" style="25" customWidth="1"/>
    <col min="18" max="18" width="8.99609375" style="25" customWidth="1"/>
    <col min="19" max="20" width="0.44140625" style="25" customWidth="1"/>
    <col min="21" max="25" width="0.9921875" style="25" customWidth="1"/>
    <col min="26" max="16384" width="7.99609375" style="25" customWidth="1"/>
  </cols>
  <sheetData>
    <row r="1" spans="1:18" s="1344" customFormat="1" ht="12" customHeight="1">
      <c r="A1" s="1498" t="s">
        <v>888</v>
      </c>
      <c r="B1" s="1498"/>
      <c r="C1" s="1498"/>
      <c r="R1" s="1345" t="s">
        <v>117</v>
      </c>
    </row>
    <row r="2" ht="12" customHeight="1"/>
    <row r="3" spans="1:18" s="123" customFormat="1" ht="23.25">
      <c r="A3" s="150" t="s">
        <v>634</v>
      </c>
      <c r="B3" s="150"/>
      <c r="C3" s="150"/>
      <c r="D3" s="150"/>
      <c r="E3" s="150"/>
      <c r="F3" s="150"/>
      <c r="G3" s="150"/>
      <c r="H3" s="150"/>
      <c r="I3" s="475" t="s">
        <v>681</v>
      </c>
      <c r="J3" s="150"/>
      <c r="K3" s="150"/>
      <c r="L3" s="150"/>
      <c r="M3" s="150"/>
      <c r="N3" s="150"/>
      <c r="O3" s="150"/>
      <c r="P3" s="150"/>
      <c r="Q3" s="150"/>
      <c r="R3" s="150"/>
    </row>
    <row r="4" ht="12" customHeight="1"/>
    <row r="5" spans="1:18" s="1343" customFormat="1" ht="12" customHeight="1" thickBot="1">
      <c r="A5" s="1341" t="s">
        <v>1199</v>
      </c>
      <c r="B5" s="1341"/>
      <c r="C5" s="1341"/>
      <c r="D5" s="1341"/>
      <c r="E5" s="1341"/>
      <c r="F5" s="1341"/>
      <c r="G5" s="1341"/>
      <c r="H5" s="1341"/>
      <c r="I5" s="1341"/>
      <c r="J5" s="1341"/>
      <c r="K5" s="1341"/>
      <c r="L5" s="1341"/>
      <c r="M5" s="1341"/>
      <c r="N5" s="1341"/>
      <c r="O5" s="1341"/>
      <c r="P5" s="1341"/>
      <c r="Q5" s="1342"/>
      <c r="R5" s="1342" t="s">
        <v>118</v>
      </c>
    </row>
    <row r="6" spans="1:18" s="203" customFormat="1" ht="25.5" customHeight="1">
      <c r="A6" s="1858" t="s">
        <v>1200</v>
      </c>
      <c r="B6" s="1859" t="s">
        <v>1324</v>
      </c>
      <c r="C6" s="1859" t="s">
        <v>692</v>
      </c>
      <c r="D6" s="858" t="s">
        <v>1325</v>
      </c>
      <c r="E6" s="732"/>
      <c r="F6" s="733"/>
      <c r="G6" s="732"/>
      <c r="H6" s="733"/>
      <c r="I6" s="1861" t="s">
        <v>693</v>
      </c>
      <c r="J6" s="1862"/>
      <c r="K6" s="1862"/>
      <c r="L6" s="1862"/>
      <c r="M6" s="1862"/>
      <c r="N6" s="1862"/>
      <c r="O6" s="1862"/>
      <c r="P6" s="1862"/>
      <c r="Q6" s="1863"/>
      <c r="R6" s="1864" t="s">
        <v>119</v>
      </c>
    </row>
    <row r="7" spans="1:18" s="203" customFormat="1" ht="25.5" customHeight="1">
      <c r="A7" s="1669"/>
      <c r="B7" s="1860"/>
      <c r="C7" s="1860"/>
      <c r="D7" s="1860"/>
      <c r="E7" s="836" t="s">
        <v>1335</v>
      </c>
      <c r="F7" s="836" t="s">
        <v>1326</v>
      </c>
      <c r="G7" s="836" t="s">
        <v>1336</v>
      </c>
      <c r="H7" s="836" t="s">
        <v>1337</v>
      </c>
      <c r="I7" s="1860"/>
      <c r="J7" s="836" t="s">
        <v>1338</v>
      </c>
      <c r="K7" s="861" t="s">
        <v>1201</v>
      </c>
      <c r="L7" s="861" t="s">
        <v>1339</v>
      </c>
      <c r="M7" s="861" t="s">
        <v>1202</v>
      </c>
      <c r="N7" s="862" t="s">
        <v>1340</v>
      </c>
      <c r="O7" s="862" t="s">
        <v>1341</v>
      </c>
      <c r="P7" s="836" t="s">
        <v>1342</v>
      </c>
      <c r="Q7" s="862" t="s">
        <v>1343</v>
      </c>
      <c r="R7" s="1865"/>
    </row>
    <row r="8" spans="1:18" s="203" customFormat="1" ht="25.5" customHeight="1">
      <c r="A8" s="1669"/>
      <c r="B8" s="1860" t="s">
        <v>120</v>
      </c>
      <c r="C8" s="1860" t="s">
        <v>682</v>
      </c>
      <c r="D8" s="1860"/>
      <c r="E8" s="857"/>
      <c r="F8" s="857"/>
      <c r="G8" s="1397" t="s">
        <v>696</v>
      </c>
      <c r="H8" s="1397"/>
      <c r="I8" s="1860"/>
      <c r="J8" s="1397"/>
      <c r="K8" s="859" t="s">
        <v>686</v>
      </c>
      <c r="L8" s="860" t="s">
        <v>683</v>
      </c>
      <c r="M8" s="734" t="s">
        <v>698</v>
      </c>
      <c r="N8" s="1397" t="s">
        <v>689</v>
      </c>
      <c r="O8" s="1397" t="s">
        <v>690</v>
      </c>
      <c r="P8" s="1397"/>
      <c r="Q8" s="1397" t="s">
        <v>694</v>
      </c>
      <c r="R8" s="1539"/>
    </row>
    <row r="9" spans="1:18" s="203" customFormat="1" ht="25.5" customHeight="1">
      <c r="A9" s="1670"/>
      <c r="B9" s="1866"/>
      <c r="C9" s="1866"/>
      <c r="D9" s="1866"/>
      <c r="E9" s="1398" t="s">
        <v>121</v>
      </c>
      <c r="F9" s="735" t="s">
        <v>122</v>
      </c>
      <c r="G9" s="1398" t="s">
        <v>697</v>
      </c>
      <c r="H9" s="735" t="s">
        <v>123</v>
      </c>
      <c r="I9" s="1398"/>
      <c r="J9" s="736" t="s">
        <v>683</v>
      </c>
      <c r="K9" s="737" t="s">
        <v>685</v>
      </c>
      <c r="L9" s="737" t="s">
        <v>688</v>
      </c>
      <c r="M9" s="737" t="s">
        <v>685</v>
      </c>
      <c r="N9" s="736" t="s">
        <v>687</v>
      </c>
      <c r="O9" s="736" t="s">
        <v>691</v>
      </c>
      <c r="P9" s="1398" t="s">
        <v>684</v>
      </c>
      <c r="Q9" s="737" t="s">
        <v>695</v>
      </c>
      <c r="R9" s="1540"/>
    </row>
    <row r="10" spans="1:18" s="203" customFormat="1" ht="25.5" customHeight="1">
      <c r="A10" s="738">
        <v>2016</v>
      </c>
      <c r="B10" s="739">
        <v>434</v>
      </c>
      <c r="C10" s="739">
        <v>0</v>
      </c>
      <c r="D10" s="739">
        <v>125</v>
      </c>
      <c r="E10" s="739">
        <v>75</v>
      </c>
      <c r="F10" s="739">
        <v>0</v>
      </c>
      <c r="G10" s="739">
        <v>0</v>
      </c>
      <c r="H10" s="739">
        <v>50</v>
      </c>
      <c r="I10" s="739">
        <v>309</v>
      </c>
      <c r="J10" s="739">
        <v>16</v>
      </c>
      <c r="K10" s="739">
        <v>85</v>
      </c>
      <c r="L10" s="739">
        <v>57</v>
      </c>
      <c r="M10" s="739">
        <v>38</v>
      </c>
      <c r="N10" s="739">
        <v>0</v>
      </c>
      <c r="O10" s="739">
        <v>107</v>
      </c>
      <c r="P10" s="739">
        <v>6</v>
      </c>
      <c r="Q10" s="739">
        <v>0</v>
      </c>
      <c r="R10" s="740">
        <v>2016</v>
      </c>
    </row>
    <row r="11" spans="1:18" s="203" customFormat="1" ht="25.5" customHeight="1">
      <c r="A11" s="738">
        <v>2017</v>
      </c>
      <c r="B11" s="739">
        <v>429</v>
      </c>
      <c r="C11" s="739">
        <v>0</v>
      </c>
      <c r="D11" s="739">
        <v>124</v>
      </c>
      <c r="E11" s="739">
        <v>75</v>
      </c>
      <c r="F11" s="739">
        <v>0</v>
      </c>
      <c r="G11" s="739">
        <v>0</v>
      </c>
      <c r="H11" s="739">
        <v>49</v>
      </c>
      <c r="I11" s="739">
        <v>305</v>
      </c>
      <c r="J11" s="739">
        <v>16</v>
      </c>
      <c r="K11" s="739">
        <v>85</v>
      </c>
      <c r="L11" s="739">
        <v>57</v>
      </c>
      <c r="M11" s="739">
        <v>37</v>
      </c>
      <c r="N11" s="739">
        <v>0</v>
      </c>
      <c r="O11" s="739">
        <v>104</v>
      </c>
      <c r="P11" s="739">
        <v>6</v>
      </c>
      <c r="Q11" s="739">
        <v>0</v>
      </c>
      <c r="R11" s="740">
        <v>2017</v>
      </c>
    </row>
    <row r="12" spans="1:18" s="203" customFormat="1" ht="25.5" customHeight="1">
      <c r="A12" s="738">
        <v>2018</v>
      </c>
      <c r="B12" s="739">
        <v>430</v>
      </c>
      <c r="C12" s="739">
        <v>0</v>
      </c>
      <c r="D12" s="739">
        <v>122</v>
      </c>
      <c r="E12" s="739">
        <v>74</v>
      </c>
      <c r="F12" s="739">
        <v>0</v>
      </c>
      <c r="G12" s="739">
        <v>0</v>
      </c>
      <c r="H12" s="739">
        <v>48</v>
      </c>
      <c r="I12" s="739">
        <v>308</v>
      </c>
      <c r="J12" s="739">
        <v>16</v>
      </c>
      <c r="K12" s="739">
        <v>76</v>
      </c>
      <c r="L12" s="739">
        <v>55</v>
      </c>
      <c r="M12" s="739">
        <v>33</v>
      </c>
      <c r="N12" s="739">
        <v>0</v>
      </c>
      <c r="O12" s="739">
        <v>122</v>
      </c>
      <c r="P12" s="739">
        <v>6</v>
      </c>
      <c r="Q12" s="739">
        <v>0</v>
      </c>
      <c r="R12" s="740">
        <v>2018</v>
      </c>
    </row>
    <row r="13" spans="1:18" s="203" customFormat="1" ht="25.5" customHeight="1">
      <c r="A13" s="738">
        <v>2019</v>
      </c>
      <c r="B13" s="739">
        <v>439</v>
      </c>
      <c r="C13" s="739">
        <v>0</v>
      </c>
      <c r="D13" s="739">
        <v>121</v>
      </c>
      <c r="E13" s="739">
        <v>74</v>
      </c>
      <c r="F13" s="739">
        <v>0</v>
      </c>
      <c r="G13" s="739">
        <v>0</v>
      </c>
      <c r="H13" s="739">
        <v>47</v>
      </c>
      <c r="I13" s="739">
        <v>318</v>
      </c>
      <c r="J13" s="739">
        <v>16</v>
      </c>
      <c r="K13" s="739">
        <v>73</v>
      </c>
      <c r="L13" s="739">
        <v>54</v>
      </c>
      <c r="M13" s="739">
        <v>29</v>
      </c>
      <c r="N13" s="739">
        <v>0</v>
      </c>
      <c r="O13" s="739">
        <v>140</v>
      </c>
      <c r="P13" s="739">
        <v>6</v>
      </c>
      <c r="Q13" s="739">
        <v>0</v>
      </c>
      <c r="R13" s="1393">
        <v>2019</v>
      </c>
    </row>
    <row r="14" spans="1:18" s="435" customFormat="1" ht="24" customHeight="1">
      <c r="A14" s="741">
        <v>2020</v>
      </c>
      <c r="B14" s="742">
        <f>SUM(B15:B30)</f>
        <v>391</v>
      </c>
      <c r="C14" s="742">
        <f aca="true" t="shared" si="0" ref="C14:Q14">SUM(C15:C30)</f>
        <v>0</v>
      </c>
      <c r="D14" s="742">
        <f t="shared" si="0"/>
        <v>119</v>
      </c>
      <c r="E14" s="742">
        <f t="shared" si="0"/>
        <v>75</v>
      </c>
      <c r="F14" s="742">
        <f t="shared" si="0"/>
        <v>0</v>
      </c>
      <c r="G14" s="742">
        <f t="shared" si="0"/>
        <v>0</v>
      </c>
      <c r="H14" s="742">
        <f t="shared" si="0"/>
        <v>44</v>
      </c>
      <c r="I14" s="742">
        <f t="shared" si="0"/>
        <v>272</v>
      </c>
      <c r="J14" s="742">
        <f t="shared" si="0"/>
        <v>14</v>
      </c>
      <c r="K14" s="742">
        <f t="shared" si="0"/>
        <v>76</v>
      </c>
      <c r="L14" s="742">
        <f t="shared" si="0"/>
        <v>47</v>
      </c>
      <c r="M14" s="742">
        <f t="shared" si="0"/>
        <v>25</v>
      </c>
      <c r="N14" s="742">
        <f t="shared" si="0"/>
        <v>0</v>
      </c>
      <c r="O14" s="742">
        <f t="shared" si="0"/>
        <v>103</v>
      </c>
      <c r="P14" s="742">
        <f t="shared" si="0"/>
        <v>7</v>
      </c>
      <c r="Q14" s="742">
        <f t="shared" si="0"/>
        <v>0</v>
      </c>
      <c r="R14" s="743">
        <v>2020</v>
      </c>
    </row>
    <row r="15" spans="1:18" s="203" customFormat="1" ht="24" customHeight="1">
      <c r="A15" s="661" t="s">
        <v>1327</v>
      </c>
      <c r="B15" s="616">
        <f>SUM(C15,D15,I15)</f>
        <v>30</v>
      </c>
      <c r="C15" s="616">
        <v>0</v>
      </c>
      <c r="D15" s="616">
        <f>SUM(E15:H15)</f>
        <v>8</v>
      </c>
      <c r="E15" s="616">
        <v>8</v>
      </c>
      <c r="F15" s="616">
        <v>0</v>
      </c>
      <c r="G15" s="616">
        <v>0</v>
      </c>
      <c r="H15" s="616">
        <v>0</v>
      </c>
      <c r="I15" s="616">
        <f>SUM(J15:Q15)</f>
        <v>22</v>
      </c>
      <c r="J15" s="616">
        <v>0</v>
      </c>
      <c r="K15" s="616">
        <v>6</v>
      </c>
      <c r="L15" s="616">
        <v>5</v>
      </c>
      <c r="M15" s="616">
        <v>2</v>
      </c>
      <c r="N15" s="616">
        <v>0</v>
      </c>
      <c r="O15" s="616">
        <v>8</v>
      </c>
      <c r="P15" s="616">
        <v>1</v>
      </c>
      <c r="Q15" s="616">
        <v>0</v>
      </c>
      <c r="R15" s="612" t="s">
        <v>78</v>
      </c>
    </row>
    <row r="16" spans="1:18" s="203" customFormat="1" ht="24" customHeight="1">
      <c r="A16" s="661" t="s">
        <v>1344</v>
      </c>
      <c r="B16" s="616">
        <f aca="true" t="shared" si="1" ref="B16:B30">SUM(C16,D16,I16)</f>
        <v>5</v>
      </c>
      <c r="C16" s="616">
        <v>0</v>
      </c>
      <c r="D16" s="616">
        <f aca="true" t="shared" si="2" ref="D16:D30">SUM(E16:H16)</f>
        <v>1</v>
      </c>
      <c r="E16" s="616">
        <v>0</v>
      </c>
      <c r="F16" s="616">
        <v>0</v>
      </c>
      <c r="G16" s="616">
        <v>0</v>
      </c>
      <c r="H16" s="616">
        <v>1</v>
      </c>
      <c r="I16" s="616">
        <f aca="true" t="shared" si="3" ref="I16:I30">SUM(J16:Q16)</f>
        <v>4</v>
      </c>
      <c r="J16" s="616">
        <v>0</v>
      </c>
      <c r="K16" s="616">
        <v>0</v>
      </c>
      <c r="L16" s="616">
        <v>4</v>
      </c>
      <c r="M16" s="616">
        <v>0</v>
      </c>
      <c r="N16" s="616">
        <v>0</v>
      </c>
      <c r="O16" s="616">
        <v>0</v>
      </c>
      <c r="P16" s="616">
        <v>0</v>
      </c>
      <c r="Q16" s="616">
        <v>0</v>
      </c>
      <c r="R16" s="664" t="s">
        <v>73</v>
      </c>
    </row>
    <row r="17" spans="1:18" s="203" customFormat="1" ht="24" customHeight="1">
      <c r="A17" s="661" t="s">
        <v>1345</v>
      </c>
      <c r="B17" s="616">
        <f t="shared" si="1"/>
        <v>51</v>
      </c>
      <c r="C17" s="616">
        <v>0</v>
      </c>
      <c r="D17" s="616">
        <f t="shared" si="2"/>
        <v>14</v>
      </c>
      <c r="E17" s="616">
        <v>6</v>
      </c>
      <c r="F17" s="616">
        <v>0</v>
      </c>
      <c r="G17" s="616">
        <v>0</v>
      </c>
      <c r="H17" s="616">
        <v>8</v>
      </c>
      <c r="I17" s="616">
        <f t="shared" si="3"/>
        <v>37</v>
      </c>
      <c r="J17" s="616">
        <v>6</v>
      </c>
      <c r="K17" s="616">
        <v>13</v>
      </c>
      <c r="L17" s="616">
        <v>4</v>
      </c>
      <c r="M17" s="616">
        <v>3</v>
      </c>
      <c r="N17" s="616">
        <v>0</v>
      </c>
      <c r="O17" s="616">
        <v>6</v>
      </c>
      <c r="P17" s="616">
        <v>5</v>
      </c>
      <c r="Q17" s="616">
        <v>0</v>
      </c>
      <c r="R17" s="664" t="s">
        <v>74</v>
      </c>
    </row>
    <row r="18" spans="1:18" s="203" customFormat="1" ht="24" customHeight="1">
      <c r="A18" s="661" t="s">
        <v>1346</v>
      </c>
      <c r="B18" s="616">
        <f t="shared" si="1"/>
        <v>63</v>
      </c>
      <c r="C18" s="616">
        <v>0</v>
      </c>
      <c r="D18" s="616">
        <f t="shared" si="2"/>
        <v>31</v>
      </c>
      <c r="E18" s="616">
        <v>5</v>
      </c>
      <c r="F18" s="616">
        <v>0</v>
      </c>
      <c r="G18" s="616">
        <v>0</v>
      </c>
      <c r="H18" s="616">
        <v>26</v>
      </c>
      <c r="I18" s="616">
        <f t="shared" si="3"/>
        <v>32</v>
      </c>
      <c r="J18" s="616">
        <v>6</v>
      </c>
      <c r="K18" s="616">
        <v>16</v>
      </c>
      <c r="L18" s="616">
        <v>5</v>
      </c>
      <c r="M18" s="616">
        <v>2</v>
      </c>
      <c r="N18" s="616">
        <v>0</v>
      </c>
      <c r="O18" s="616">
        <v>3</v>
      </c>
      <c r="P18" s="616">
        <v>0</v>
      </c>
      <c r="Q18" s="616">
        <v>0</v>
      </c>
      <c r="R18" s="664" t="s">
        <v>75</v>
      </c>
    </row>
    <row r="19" spans="1:18" s="203" customFormat="1" ht="24" customHeight="1">
      <c r="A19" s="661" t="s">
        <v>1347</v>
      </c>
      <c r="B19" s="616">
        <f t="shared" si="1"/>
        <v>11</v>
      </c>
      <c r="C19" s="616">
        <v>0</v>
      </c>
      <c r="D19" s="616">
        <f t="shared" si="2"/>
        <v>4</v>
      </c>
      <c r="E19" s="616">
        <v>4</v>
      </c>
      <c r="F19" s="616">
        <v>0</v>
      </c>
      <c r="G19" s="616">
        <v>0</v>
      </c>
      <c r="H19" s="616">
        <v>0</v>
      </c>
      <c r="I19" s="616">
        <f t="shared" si="3"/>
        <v>7</v>
      </c>
      <c r="J19" s="616">
        <v>0</v>
      </c>
      <c r="K19" s="616">
        <v>1</v>
      </c>
      <c r="L19" s="616">
        <v>2</v>
      </c>
      <c r="M19" s="616">
        <v>0</v>
      </c>
      <c r="N19" s="616">
        <v>0</v>
      </c>
      <c r="O19" s="616">
        <v>4</v>
      </c>
      <c r="P19" s="616">
        <v>0</v>
      </c>
      <c r="Q19" s="616">
        <v>0</v>
      </c>
      <c r="R19" s="664" t="s">
        <v>76</v>
      </c>
    </row>
    <row r="20" spans="1:18" s="203" customFormat="1" ht="24" customHeight="1">
      <c r="A20" s="661" t="s">
        <v>1328</v>
      </c>
      <c r="B20" s="616">
        <f t="shared" si="1"/>
        <v>20</v>
      </c>
      <c r="C20" s="616">
        <v>0</v>
      </c>
      <c r="D20" s="616">
        <f t="shared" si="2"/>
        <v>7</v>
      </c>
      <c r="E20" s="616">
        <v>5</v>
      </c>
      <c r="F20" s="616">
        <v>0</v>
      </c>
      <c r="G20" s="616">
        <v>0</v>
      </c>
      <c r="H20" s="616">
        <v>2</v>
      </c>
      <c r="I20" s="616">
        <f t="shared" si="3"/>
        <v>13</v>
      </c>
      <c r="J20" s="616">
        <v>0</v>
      </c>
      <c r="K20" s="616">
        <v>3</v>
      </c>
      <c r="L20" s="616">
        <v>0</v>
      </c>
      <c r="M20" s="616">
        <v>1</v>
      </c>
      <c r="N20" s="616">
        <v>0</v>
      </c>
      <c r="O20" s="616">
        <v>8</v>
      </c>
      <c r="P20" s="616">
        <v>1</v>
      </c>
      <c r="Q20" s="616">
        <v>0</v>
      </c>
      <c r="R20" s="664" t="s">
        <v>79</v>
      </c>
    </row>
    <row r="21" spans="1:18" s="203" customFormat="1" ht="24" customHeight="1">
      <c r="A21" s="661" t="s">
        <v>1329</v>
      </c>
      <c r="B21" s="616">
        <f t="shared" si="1"/>
        <v>15</v>
      </c>
      <c r="C21" s="616">
        <v>0</v>
      </c>
      <c r="D21" s="616">
        <f t="shared" si="2"/>
        <v>5</v>
      </c>
      <c r="E21" s="616">
        <v>2</v>
      </c>
      <c r="F21" s="616">
        <v>0</v>
      </c>
      <c r="G21" s="616">
        <v>0</v>
      </c>
      <c r="H21" s="616">
        <v>3</v>
      </c>
      <c r="I21" s="616">
        <f t="shared" si="3"/>
        <v>10</v>
      </c>
      <c r="J21" s="616">
        <v>0</v>
      </c>
      <c r="K21" s="616">
        <v>3</v>
      </c>
      <c r="L21" s="616">
        <v>0</v>
      </c>
      <c r="M21" s="616">
        <v>2</v>
      </c>
      <c r="N21" s="616">
        <v>0</v>
      </c>
      <c r="O21" s="616">
        <v>5</v>
      </c>
      <c r="P21" s="616">
        <v>0</v>
      </c>
      <c r="Q21" s="616">
        <v>0</v>
      </c>
      <c r="R21" s="664" t="s">
        <v>80</v>
      </c>
    </row>
    <row r="22" spans="1:18" s="203" customFormat="1" ht="24" customHeight="1">
      <c r="A22" s="661" t="s">
        <v>1348</v>
      </c>
      <c r="B22" s="616">
        <f t="shared" si="1"/>
        <v>18</v>
      </c>
      <c r="C22" s="616">
        <v>0</v>
      </c>
      <c r="D22" s="616">
        <f t="shared" si="2"/>
        <v>7</v>
      </c>
      <c r="E22" s="616">
        <v>6</v>
      </c>
      <c r="F22" s="616">
        <v>0</v>
      </c>
      <c r="G22" s="616">
        <v>0</v>
      </c>
      <c r="H22" s="616">
        <v>1</v>
      </c>
      <c r="I22" s="616">
        <f t="shared" si="3"/>
        <v>11</v>
      </c>
      <c r="J22" s="616">
        <v>0</v>
      </c>
      <c r="K22" s="616">
        <v>0</v>
      </c>
      <c r="L22" s="616">
        <v>1</v>
      </c>
      <c r="M22" s="616">
        <v>2</v>
      </c>
      <c r="N22" s="616">
        <v>0</v>
      </c>
      <c r="O22" s="616">
        <v>8</v>
      </c>
      <c r="P22" s="616">
        <v>0</v>
      </c>
      <c r="Q22" s="616">
        <v>0</v>
      </c>
      <c r="R22" s="664" t="s">
        <v>81</v>
      </c>
    </row>
    <row r="23" spans="1:18" s="203" customFormat="1" ht="24" customHeight="1">
      <c r="A23" s="661" t="s">
        <v>1349</v>
      </c>
      <c r="B23" s="616">
        <f t="shared" si="1"/>
        <v>8</v>
      </c>
      <c r="C23" s="616">
        <v>0</v>
      </c>
      <c r="D23" s="616">
        <f t="shared" si="2"/>
        <v>2</v>
      </c>
      <c r="E23" s="616">
        <v>2</v>
      </c>
      <c r="F23" s="616">
        <v>0</v>
      </c>
      <c r="G23" s="616">
        <v>0</v>
      </c>
      <c r="H23" s="616">
        <v>0</v>
      </c>
      <c r="I23" s="616">
        <f t="shared" si="3"/>
        <v>6</v>
      </c>
      <c r="J23" s="616">
        <v>1</v>
      </c>
      <c r="K23" s="616">
        <v>0</v>
      </c>
      <c r="L23" s="616">
        <v>1</v>
      </c>
      <c r="M23" s="616">
        <v>0</v>
      </c>
      <c r="N23" s="616">
        <v>0</v>
      </c>
      <c r="O23" s="616">
        <v>4</v>
      </c>
      <c r="P23" s="616">
        <v>0</v>
      </c>
      <c r="Q23" s="616">
        <v>0</v>
      </c>
      <c r="R23" s="664" t="s">
        <v>82</v>
      </c>
    </row>
    <row r="24" spans="1:18" s="203" customFormat="1" ht="24" customHeight="1">
      <c r="A24" s="661" t="s">
        <v>1330</v>
      </c>
      <c r="B24" s="616">
        <f t="shared" si="1"/>
        <v>10</v>
      </c>
      <c r="C24" s="616">
        <v>0</v>
      </c>
      <c r="D24" s="616">
        <f t="shared" si="2"/>
        <v>3</v>
      </c>
      <c r="E24" s="616">
        <v>3</v>
      </c>
      <c r="F24" s="616">
        <v>0</v>
      </c>
      <c r="G24" s="616">
        <v>0</v>
      </c>
      <c r="H24" s="616">
        <v>0</v>
      </c>
      <c r="I24" s="616">
        <f t="shared" si="3"/>
        <v>7</v>
      </c>
      <c r="J24" s="616">
        <v>0</v>
      </c>
      <c r="K24" s="616">
        <v>0</v>
      </c>
      <c r="L24" s="616">
        <v>0</v>
      </c>
      <c r="M24" s="616">
        <v>0</v>
      </c>
      <c r="N24" s="616">
        <v>0</v>
      </c>
      <c r="O24" s="616">
        <v>7</v>
      </c>
      <c r="P24" s="616">
        <v>0</v>
      </c>
      <c r="Q24" s="616">
        <v>0</v>
      </c>
      <c r="R24" s="664" t="s">
        <v>83</v>
      </c>
    </row>
    <row r="25" spans="1:18" s="203" customFormat="1" ht="24" customHeight="1">
      <c r="A25" s="661" t="s">
        <v>1331</v>
      </c>
      <c r="B25" s="616">
        <f t="shared" si="1"/>
        <v>10</v>
      </c>
      <c r="C25" s="616">
        <v>0</v>
      </c>
      <c r="D25" s="616">
        <f t="shared" si="2"/>
        <v>3</v>
      </c>
      <c r="E25" s="616">
        <v>3</v>
      </c>
      <c r="F25" s="616">
        <v>0</v>
      </c>
      <c r="G25" s="616">
        <v>0</v>
      </c>
      <c r="H25" s="616">
        <v>0</v>
      </c>
      <c r="I25" s="616">
        <f t="shared" si="3"/>
        <v>7</v>
      </c>
      <c r="J25" s="616">
        <v>0</v>
      </c>
      <c r="K25" s="616">
        <v>0</v>
      </c>
      <c r="L25" s="616">
        <v>1</v>
      </c>
      <c r="M25" s="616">
        <v>1</v>
      </c>
      <c r="N25" s="616">
        <v>0</v>
      </c>
      <c r="O25" s="616">
        <v>5</v>
      </c>
      <c r="P25" s="616">
        <v>0</v>
      </c>
      <c r="Q25" s="616">
        <v>0</v>
      </c>
      <c r="R25" s="664" t="s">
        <v>84</v>
      </c>
    </row>
    <row r="26" spans="1:18" s="203" customFormat="1" ht="24" customHeight="1">
      <c r="A26" s="661" t="s">
        <v>1332</v>
      </c>
      <c r="B26" s="616">
        <f t="shared" si="1"/>
        <v>7</v>
      </c>
      <c r="C26" s="616">
        <v>0</v>
      </c>
      <c r="D26" s="616">
        <f t="shared" si="2"/>
        <v>3</v>
      </c>
      <c r="E26" s="616">
        <v>2</v>
      </c>
      <c r="F26" s="616">
        <v>0</v>
      </c>
      <c r="G26" s="616">
        <v>0</v>
      </c>
      <c r="H26" s="616">
        <v>1</v>
      </c>
      <c r="I26" s="616">
        <f t="shared" si="3"/>
        <v>4</v>
      </c>
      <c r="J26" s="616">
        <v>0</v>
      </c>
      <c r="K26" s="616">
        <v>0</v>
      </c>
      <c r="L26" s="616">
        <v>0</v>
      </c>
      <c r="M26" s="616">
        <v>1</v>
      </c>
      <c r="N26" s="616">
        <v>0</v>
      </c>
      <c r="O26" s="616">
        <v>3</v>
      </c>
      <c r="P26" s="616">
        <v>0</v>
      </c>
      <c r="Q26" s="616">
        <v>0</v>
      </c>
      <c r="R26" s="664" t="s">
        <v>85</v>
      </c>
    </row>
    <row r="27" spans="1:18" s="203" customFormat="1" ht="24" customHeight="1">
      <c r="A27" s="661" t="s">
        <v>1350</v>
      </c>
      <c r="B27" s="616">
        <f t="shared" si="1"/>
        <v>20</v>
      </c>
      <c r="C27" s="616">
        <v>0</v>
      </c>
      <c r="D27" s="616">
        <f t="shared" si="2"/>
        <v>6</v>
      </c>
      <c r="E27" s="616">
        <v>6</v>
      </c>
      <c r="F27" s="616">
        <v>0</v>
      </c>
      <c r="G27" s="616">
        <v>0</v>
      </c>
      <c r="H27" s="616">
        <v>0</v>
      </c>
      <c r="I27" s="616">
        <f t="shared" si="3"/>
        <v>14</v>
      </c>
      <c r="J27" s="616">
        <v>0</v>
      </c>
      <c r="K27" s="616">
        <v>0</v>
      </c>
      <c r="L27" s="616">
        <v>0</v>
      </c>
      <c r="M27" s="616">
        <v>2</v>
      </c>
      <c r="N27" s="616">
        <v>0</v>
      </c>
      <c r="O27" s="616">
        <v>12</v>
      </c>
      <c r="P27" s="616">
        <v>0</v>
      </c>
      <c r="Q27" s="616">
        <v>0</v>
      </c>
      <c r="R27" s="664" t="s">
        <v>3</v>
      </c>
    </row>
    <row r="28" spans="1:18" s="203" customFormat="1" ht="24" customHeight="1">
      <c r="A28" s="661" t="s">
        <v>1333</v>
      </c>
      <c r="B28" s="616">
        <f t="shared" si="1"/>
        <v>11</v>
      </c>
      <c r="C28" s="616">
        <v>0</v>
      </c>
      <c r="D28" s="616">
        <f t="shared" si="2"/>
        <v>4</v>
      </c>
      <c r="E28" s="616">
        <v>4</v>
      </c>
      <c r="F28" s="616">
        <v>0</v>
      </c>
      <c r="G28" s="616">
        <v>0</v>
      </c>
      <c r="H28" s="616">
        <v>0</v>
      </c>
      <c r="I28" s="616">
        <f t="shared" si="3"/>
        <v>7</v>
      </c>
      <c r="J28" s="616">
        <v>0</v>
      </c>
      <c r="K28" s="616">
        <v>0</v>
      </c>
      <c r="L28" s="616">
        <v>1</v>
      </c>
      <c r="M28" s="616">
        <v>0</v>
      </c>
      <c r="N28" s="616">
        <v>0</v>
      </c>
      <c r="O28" s="616">
        <v>6</v>
      </c>
      <c r="P28" s="616">
        <v>0</v>
      </c>
      <c r="Q28" s="616">
        <v>0</v>
      </c>
      <c r="R28" s="664" t="s">
        <v>4</v>
      </c>
    </row>
    <row r="29" spans="1:18" s="203" customFormat="1" ht="24" customHeight="1">
      <c r="A29" s="661" t="s">
        <v>1351</v>
      </c>
      <c r="B29" s="616">
        <f t="shared" si="1"/>
        <v>16</v>
      </c>
      <c r="C29" s="616">
        <v>0</v>
      </c>
      <c r="D29" s="616">
        <f t="shared" si="2"/>
        <v>6</v>
      </c>
      <c r="E29" s="616">
        <v>6</v>
      </c>
      <c r="F29" s="616">
        <v>0</v>
      </c>
      <c r="G29" s="616">
        <v>0</v>
      </c>
      <c r="H29" s="616">
        <v>0</v>
      </c>
      <c r="I29" s="616">
        <f t="shared" si="3"/>
        <v>10</v>
      </c>
      <c r="J29" s="616">
        <v>0</v>
      </c>
      <c r="K29" s="616">
        <v>0</v>
      </c>
      <c r="L29" s="616">
        <v>2</v>
      </c>
      <c r="M29" s="616">
        <v>2</v>
      </c>
      <c r="N29" s="616">
        <v>0</v>
      </c>
      <c r="O29" s="616">
        <v>6</v>
      </c>
      <c r="P29" s="616">
        <v>0</v>
      </c>
      <c r="Q29" s="616">
        <v>0</v>
      </c>
      <c r="R29" s="664" t="s">
        <v>5</v>
      </c>
    </row>
    <row r="30" spans="1:18" s="203" customFormat="1" ht="19.5" customHeight="1">
      <c r="A30" s="661" t="s">
        <v>1334</v>
      </c>
      <c r="B30" s="616">
        <f t="shared" si="1"/>
        <v>96</v>
      </c>
      <c r="C30" s="616">
        <v>0</v>
      </c>
      <c r="D30" s="616">
        <f t="shared" si="2"/>
        <v>15</v>
      </c>
      <c r="E30" s="616">
        <v>13</v>
      </c>
      <c r="F30" s="616">
        <v>0</v>
      </c>
      <c r="G30" s="616">
        <v>0</v>
      </c>
      <c r="H30" s="616">
        <v>2</v>
      </c>
      <c r="I30" s="616">
        <f t="shared" si="3"/>
        <v>81</v>
      </c>
      <c r="J30" s="616">
        <v>1</v>
      </c>
      <c r="K30" s="616">
        <v>34</v>
      </c>
      <c r="L30" s="616">
        <v>21</v>
      </c>
      <c r="M30" s="616">
        <v>7</v>
      </c>
      <c r="N30" s="616">
        <v>0</v>
      </c>
      <c r="O30" s="616">
        <v>18</v>
      </c>
      <c r="P30" s="616">
        <v>0</v>
      </c>
      <c r="Q30" s="616">
        <v>0</v>
      </c>
      <c r="R30" s="664" t="s">
        <v>6</v>
      </c>
    </row>
    <row r="31" spans="1:18" s="203" customFormat="1" ht="3.75" customHeight="1" thickBot="1">
      <c r="A31" s="503"/>
      <c r="B31" s="504"/>
      <c r="C31" s="504"/>
      <c r="D31" s="504"/>
      <c r="E31" s="504"/>
      <c r="F31" s="504"/>
      <c r="G31" s="505"/>
      <c r="H31" s="504"/>
      <c r="I31" s="504"/>
      <c r="J31" s="506"/>
      <c r="K31" s="506"/>
      <c r="L31" s="506"/>
      <c r="M31" s="506"/>
      <c r="N31" s="505"/>
      <c r="O31" s="506"/>
      <c r="P31" s="507"/>
      <c r="Q31" s="505"/>
      <c r="R31" s="508"/>
    </row>
    <row r="32" spans="1:9" ht="12" customHeight="1">
      <c r="A32" s="329" t="s">
        <v>1198</v>
      </c>
      <c r="I32" s="330" t="s">
        <v>58</v>
      </c>
    </row>
    <row r="33" ht="12">
      <c r="A33" s="329"/>
    </row>
    <row r="34" ht="12">
      <c r="A34" s="329"/>
    </row>
    <row r="35" ht="12">
      <c r="A35" s="329"/>
    </row>
    <row r="36" ht="12">
      <c r="A36" s="329"/>
    </row>
    <row r="37" ht="12">
      <c r="A37" s="329"/>
    </row>
    <row r="38" ht="12">
      <c r="A38" s="329"/>
    </row>
    <row r="39" ht="12">
      <c r="A39" s="329"/>
    </row>
  </sheetData>
  <sheetProtection/>
  <mergeCells count="10">
    <mergeCell ref="A1:C1"/>
    <mergeCell ref="A6:A9"/>
    <mergeCell ref="B6:B7"/>
    <mergeCell ref="C6:C7"/>
    <mergeCell ref="I6:Q6"/>
    <mergeCell ref="R6:R9"/>
    <mergeCell ref="I7:I8"/>
    <mergeCell ref="D7:D9"/>
    <mergeCell ref="B8:B9"/>
    <mergeCell ref="C8:C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171"/>
  <sheetViews>
    <sheetView zoomScalePageLayoutView="0" workbookViewId="0" topLeftCell="A1">
      <selection activeCell="C34" sqref="C34"/>
    </sheetView>
  </sheetViews>
  <sheetFormatPr defaultColWidth="7.99609375" defaultRowHeight="13.5"/>
  <cols>
    <col min="1" max="1" width="8.6640625" style="455" customWidth="1"/>
    <col min="2" max="19" width="7.77734375" style="455" customWidth="1"/>
    <col min="20" max="20" width="8.6640625" style="455" customWidth="1"/>
    <col min="21" max="21" width="0.44140625" style="455" customWidth="1"/>
    <col min="22" max="22" width="0.671875" style="455" customWidth="1"/>
    <col min="23" max="16384" width="7.99609375" style="455" customWidth="1"/>
  </cols>
  <sheetData>
    <row r="1" spans="1:20" s="137" customFormat="1" ht="12" customHeight="1">
      <c r="A1" s="1873" t="s">
        <v>173</v>
      </c>
      <c r="B1" s="1873"/>
      <c r="C1" s="1873"/>
      <c r="T1" s="445" t="s">
        <v>105</v>
      </c>
    </row>
    <row r="2" s="137" customFormat="1" ht="12" customHeight="1"/>
    <row r="3" spans="1:22" s="448" customFormat="1" ht="22.5">
      <c r="A3" s="1874" t="s">
        <v>635</v>
      </c>
      <c r="B3" s="1874"/>
      <c r="C3" s="1874"/>
      <c r="D3" s="1874"/>
      <c r="E3" s="1874"/>
      <c r="F3" s="1874"/>
      <c r="G3" s="1874"/>
      <c r="H3" s="1874"/>
      <c r="I3" s="1874"/>
      <c r="J3" s="1874"/>
      <c r="K3" s="446" t="s">
        <v>662</v>
      </c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7"/>
    </row>
    <row r="4" spans="2:22" s="449" customFormat="1" ht="12" customHeight="1">
      <c r="B4" s="450"/>
      <c r="C4" s="450"/>
      <c r="D4" s="450"/>
      <c r="E4" s="450"/>
      <c r="F4" s="450"/>
      <c r="G4" s="450"/>
      <c r="H4" s="450"/>
      <c r="I4" s="450"/>
      <c r="J4" s="450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2"/>
    </row>
    <row r="5" spans="1:20" s="137" customFormat="1" ht="12" customHeight="1" thickBot="1">
      <c r="A5" s="444" t="s">
        <v>205</v>
      </c>
      <c r="B5" s="444"/>
      <c r="C5" s="444"/>
      <c r="D5" s="444"/>
      <c r="E5" s="444"/>
      <c r="F5" s="444"/>
      <c r="G5" s="444"/>
      <c r="H5" s="444"/>
      <c r="I5" s="444"/>
      <c r="K5" s="444"/>
      <c r="L5" s="444"/>
      <c r="M5" s="444"/>
      <c r="N5" s="444"/>
      <c r="O5" s="444"/>
      <c r="P5" s="444"/>
      <c r="Q5" s="444"/>
      <c r="R5" s="444"/>
      <c r="S5" s="444"/>
      <c r="T5" s="846" t="s">
        <v>38</v>
      </c>
    </row>
    <row r="6" spans="1:20" s="444" customFormat="1" ht="15" customHeight="1">
      <c r="A6" s="1878" t="s">
        <v>602</v>
      </c>
      <c r="B6" s="1875" t="s">
        <v>670</v>
      </c>
      <c r="C6" s="1876"/>
      <c r="D6" s="1876"/>
      <c r="E6" s="1876"/>
      <c r="F6" s="1876"/>
      <c r="G6" s="1877"/>
      <c r="H6" s="1875" t="s">
        <v>673</v>
      </c>
      <c r="I6" s="1876"/>
      <c r="J6" s="1876"/>
      <c r="K6" s="1876"/>
      <c r="L6" s="1877"/>
      <c r="M6" s="1870" t="s">
        <v>674</v>
      </c>
      <c r="N6" s="1871"/>
      <c r="O6" s="1871"/>
      <c r="P6" s="1871"/>
      <c r="Q6" s="1871"/>
      <c r="R6" s="1871"/>
      <c r="S6" s="1872"/>
      <c r="T6" s="1867" t="s">
        <v>25</v>
      </c>
    </row>
    <row r="7" spans="1:20" s="453" customFormat="1" ht="13.5" customHeight="1">
      <c r="A7" s="1879"/>
      <c r="B7" s="744" t="s">
        <v>371</v>
      </c>
      <c r="C7" s="844"/>
      <c r="D7" s="744" t="s">
        <v>372</v>
      </c>
      <c r="E7" s="745"/>
      <c r="F7" s="744" t="s">
        <v>373</v>
      </c>
      <c r="G7" s="746"/>
      <c r="H7" s="847" t="s">
        <v>374</v>
      </c>
      <c r="I7" s="848" t="s">
        <v>605</v>
      </c>
      <c r="J7" s="754" t="s">
        <v>606</v>
      </c>
      <c r="K7" s="848" t="s">
        <v>607</v>
      </c>
      <c r="L7" s="855" t="s">
        <v>677</v>
      </c>
      <c r="M7" s="752" t="s">
        <v>374</v>
      </c>
      <c r="N7" s="851" t="s">
        <v>671</v>
      </c>
      <c r="O7" s="751" t="s">
        <v>608</v>
      </c>
      <c r="P7" s="751" t="s">
        <v>609</v>
      </c>
      <c r="Q7" s="751" t="s">
        <v>610</v>
      </c>
      <c r="R7" s="751" t="s">
        <v>611</v>
      </c>
      <c r="S7" s="852" t="s">
        <v>612</v>
      </c>
      <c r="T7" s="1868"/>
    </row>
    <row r="8" spans="1:20" s="453" customFormat="1" ht="13.5" customHeight="1">
      <c r="A8" s="1879"/>
      <c r="B8" s="755"/>
      <c r="C8" s="748" t="s">
        <v>672</v>
      </c>
      <c r="D8" s="745"/>
      <c r="E8" s="748" t="s">
        <v>603</v>
      </c>
      <c r="F8" s="749"/>
      <c r="G8" s="750" t="s">
        <v>604</v>
      </c>
      <c r="H8" s="847"/>
      <c r="I8" s="849"/>
      <c r="J8" s="849"/>
      <c r="K8" s="849"/>
      <c r="L8" s="856" t="s">
        <v>678</v>
      </c>
      <c r="M8" s="752"/>
      <c r="N8" s="850"/>
      <c r="O8" s="753"/>
      <c r="P8" s="753"/>
      <c r="Q8" s="753"/>
      <c r="R8" s="751" t="s">
        <v>675</v>
      </c>
      <c r="S8" s="852"/>
      <c r="T8" s="1868"/>
    </row>
    <row r="9" spans="1:20" s="453" customFormat="1" ht="13.5" customHeight="1">
      <c r="A9" s="1879"/>
      <c r="B9" s="837" t="s">
        <v>663</v>
      </c>
      <c r="C9" s="754" t="s">
        <v>106</v>
      </c>
      <c r="D9" s="837" t="s">
        <v>666</v>
      </c>
      <c r="E9" s="754" t="s">
        <v>107</v>
      </c>
      <c r="F9" s="751" t="s">
        <v>668</v>
      </c>
      <c r="G9" s="757" t="s">
        <v>107</v>
      </c>
      <c r="H9" s="758"/>
      <c r="I9" s="754" t="s">
        <v>39</v>
      </c>
      <c r="J9" s="759" t="s">
        <v>108</v>
      </c>
      <c r="K9" s="754" t="s">
        <v>679</v>
      </c>
      <c r="L9" s="751" t="s">
        <v>40</v>
      </c>
      <c r="M9" s="760"/>
      <c r="N9" s="753"/>
      <c r="O9" s="756"/>
      <c r="P9" s="753"/>
      <c r="Q9" s="753" t="s">
        <v>41</v>
      </c>
      <c r="R9" s="751" t="s">
        <v>676</v>
      </c>
      <c r="S9" s="746"/>
      <c r="T9" s="1868"/>
    </row>
    <row r="10" spans="1:20" s="453" customFormat="1" ht="13.5" customHeight="1">
      <c r="A10" s="1880"/>
      <c r="B10" s="845" t="s">
        <v>664</v>
      </c>
      <c r="C10" s="761" t="s">
        <v>665</v>
      </c>
      <c r="D10" s="844" t="s">
        <v>667</v>
      </c>
      <c r="E10" s="761" t="s">
        <v>110</v>
      </c>
      <c r="F10" s="766" t="s">
        <v>669</v>
      </c>
      <c r="G10" s="762" t="s">
        <v>110</v>
      </c>
      <c r="H10" s="763" t="s">
        <v>1</v>
      </c>
      <c r="I10" s="764" t="s">
        <v>111</v>
      </c>
      <c r="J10" s="765" t="s">
        <v>112</v>
      </c>
      <c r="K10" s="764" t="s">
        <v>680</v>
      </c>
      <c r="L10" s="766" t="s">
        <v>42</v>
      </c>
      <c r="M10" s="767" t="s">
        <v>1</v>
      </c>
      <c r="N10" s="768" t="s">
        <v>43</v>
      </c>
      <c r="O10" s="768" t="s">
        <v>31</v>
      </c>
      <c r="P10" s="768" t="s">
        <v>30</v>
      </c>
      <c r="Q10" s="768" t="s">
        <v>646</v>
      </c>
      <c r="R10" s="766" t="s">
        <v>646</v>
      </c>
      <c r="S10" s="747" t="s">
        <v>22</v>
      </c>
      <c r="T10" s="1869"/>
    </row>
    <row r="11" spans="1:22" s="137" customFormat="1" ht="24" customHeight="1" hidden="1">
      <c r="A11" s="769" t="s">
        <v>206</v>
      </c>
      <c r="B11" s="771">
        <v>552</v>
      </c>
      <c r="C11" s="853">
        <f>B11*10000/37412</f>
        <v>147.54624184753555</v>
      </c>
      <c r="D11" s="771">
        <v>18</v>
      </c>
      <c r="E11" s="771">
        <v>16.7</v>
      </c>
      <c r="F11" s="771">
        <v>966</v>
      </c>
      <c r="G11" s="771">
        <f>F11*100000/108783</f>
        <v>888.0063980585202</v>
      </c>
      <c r="H11" s="771"/>
      <c r="I11" s="771">
        <v>125</v>
      </c>
      <c r="J11" s="771">
        <v>383</v>
      </c>
      <c r="K11" s="771">
        <v>44</v>
      </c>
      <c r="L11" s="725">
        <f>-N17319</f>
        <v>0</v>
      </c>
      <c r="M11" s="725"/>
      <c r="N11" s="771">
        <v>336</v>
      </c>
      <c r="O11" s="771">
        <v>38</v>
      </c>
      <c r="P11" s="771">
        <v>113</v>
      </c>
      <c r="Q11" s="771">
        <v>0</v>
      </c>
      <c r="R11" s="771">
        <v>19</v>
      </c>
      <c r="S11" s="771">
        <v>46</v>
      </c>
      <c r="T11" s="770" t="s">
        <v>206</v>
      </c>
      <c r="U11" s="136"/>
      <c r="V11" s="136"/>
    </row>
    <row r="12" spans="1:22" s="137" customFormat="1" ht="23.25" customHeight="1" hidden="1">
      <c r="A12" s="769" t="s">
        <v>207</v>
      </c>
      <c r="B12" s="771">
        <v>572</v>
      </c>
      <c r="C12" s="853">
        <f>B12*10000/38436</f>
        <v>148.81881569362056</v>
      </c>
      <c r="D12" s="771">
        <v>27</v>
      </c>
      <c r="E12" s="771">
        <f>D12*100000/108182</f>
        <v>24.957941247157567</v>
      </c>
      <c r="F12" s="771">
        <v>968</v>
      </c>
      <c r="G12" s="771">
        <f>F12*100000/108182</f>
        <v>894.7884121203158</v>
      </c>
      <c r="H12" s="771"/>
      <c r="I12" s="771">
        <v>119</v>
      </c>
      <c r="J12" s="771">
        <v>413</v>
      </c>
      <c r="K12" s="771">
        <v>40</v>
      </c>
      <c r="L12" s="725">
        <v>0</v>
      </c>
      <c r="M12" s="725"/>
      <c r="N12" s="771">
        <v>345</v>
      </c>
      <c r="O12" s="771">
        <v>37</v>
      </c>
      <c r="P12" s="771">
        <v>116</v>
      </c>
      <c r="Q12" s="771">
        <v>0</v>
      </c>
      <c r="R12" s="771">
        <v>29</v>
      </c>
      <c r="S12" s="771">
        <v>5</v>
      </c>
      <c r="T12" s="770" t="s">
        <v>207</v>
      </c>
      <c r="U12" s="136"/>
      <c r="V12" s="136"/>
    </row>
    <row r="13" spans="1:22" s="137" customFormat="1" ht="23.25" customHeight="1">
      <c r="A13" s="1346">
        <v>2016</v>
      </c>
      <c r="B13" s="1347">
        <v>497</v>
      </c>
      <c r="C13" s="1348">
        <v>100.47508339229758</v>
      </c>
      <c r="D13" s="1347">
        <v>21</v>
      </c>
      <c r="E13" s="1347">
        <v>19.718124712444016</v>
      </c>
      <c r="F13" s="1347">
        <v>748</v>
      </c>
      <c r="G13" s="1347">
        <v>702.340823090863</v>
      </c>
      <c r="H13" s="1347">
        <f>SUM(I13:L13)</f>
        <v>497</v>
      </c>
      <c r="I13" s="771">
        <v>116</v>
      </c>
      <c r="J13" s="771">
        <v>330</v>
      </c>
      <c r="K13" s="771">
        <v>51</v>
      </c>
      <c r="L13" s="616">
        <v>0</v>
      </c>
      <c r="M13" s="616">
        <f>SUM(N13:S13)</f>
        <v>497</v>
      </c>
      <c r="N13" s="771">
        <v>329</v>
      </c>
      <c r="O13" s="771">
        <v>24</v>
      </c>
      <c r="P13" s="771">
        <v>64</v>
      </c>
      <c r="Q13" s="616">
        <v>0</v>
      </c>
      <c r="R13" s="771">
        <v>21</v>
      </c>
      <c r="S13" s="1349">
        <v>59</v>
      </c>
      <c r="T13" s="1350">
        <v>2016</v>
      </c>
      <c r="U13" s="136"/>
      <c r="V13" s="136"/>
    </row>
    <row r="14" spans="1:22" s="137" customFormat="1" ht="23.25" customHeight="1">
      <c r="A14" s="1346">
        <v>2017</v>
      </c>
      <c r="B14" s="1347">
        <v>433</v>
      </c>
      <c r="C14" s="1348">
        <v>90.51192541650119</v>
      </c>
      <c r="D14" s="1347">
        <v>24</v>
      </c>
      <c r="E14" s="1347">
        <v>22.5349996713646</v>
      </c>
      <c r="F14" s="1347">
        <v>630</v>
      </c>
      <c r="G14" s="1347">
        <v>606.5098726329268</v>
      </c>
      <c r="H14" s="1347">
        <f>SUM(I14:L14)</f>
        <v>433</v>
      </c>
      <c r="I14" s="771">
        <v>136</v>
      </c>
      <c r="J14" s="771">
        <v>264</v>
      </c>
      <c r="K14" s="771">
        <v>33</v>
      </c>
      <c r="L14" s="616">
        <v>0</v>
      </c>
      <c r="M14" s="616">
        <f>SUM(N14:S14)</f>
        <v>433</v>
      </c>
      <c r="N14" s="771">
        <v>272</v>
      </c>
      <c r="O14" s="771">
        <v>14</v>
      </c>
      <c r="P14" s="771">
        <v>83</v>
      </c>
      <c r="Q14" s="616">
        <v>0</v>
      </c>
      <c r="R14" s="771">
        <v>27</v>
      </c>
      <c r="S14" s="1349">
        <v>37</v>
      </c>
      <c r="T14" s="1350">
        <v>2017</v>
      </c>
      <c r="U14" s="136"/>
      <c r="V14" s="136"/>
    </row>
    <row r="15" spans="1:22" s="137" customFormat="1" ht="23.25" customHeight="1">
      <c r="A15" s="1346">
        <v>2018</v>
      </c>
      <c r="B15" s="1347">
        <v>333</v>
      </c>
      <c r="C15" s="1348">
        <v>69.60847843809444</v>
      </c>
      <c r="D15" s="1347">
        <v>14</v>
      </c>
      <c r="E15" s="1347">
        <v>0</v>
      </c>
      <c r="F15" s="1347">
        <v>478</v>
      </c>
      <c r="G15" s="1347">
        <v>460.1773319341889</v>
      </c>
      <c r="H15" s="1347">
        <f>SUM(I15:L15)</f>
        <v>333</v>
      </c>
      <c r="I15" s="771">
        <v>100</v>
      </c>
      <c r="J15" s="771">
        <v>214</v>
      </c>
      <c r="K15" s="771">
        <v>19</v>
      </c>
      <c r="L15" s="616">
        <v>0</v>
      </c>
      <c r="M15" s="616">
        <f>SUM(N15:S15)</f>
        <v>333</v>
      </c>
      <c r="N15" s="771">
        <v>226</v>
      </c>
      <c r="O15" s="771">
        <v>13</v>
      </c>
      <c r="P15" s="771">
        <v>55</v>
      </c>
      <c r="Q15" s="616">
        <v>0</v>
      </c>
      <c r="R15" s="771">
        <v>21</v>
      </c>
      <c r="S15" s="1349">
        <v>18</v>
      </c>
      <c r="T15" s="1350">
        <v>2018</v>
      </c>
      <c r="U15" s="136"/>
      <c r="V15" s="136"/>
    </row>
    <row r="16" spans="1:22" s="137" customFormat="1" ht="23.25" customHeight="1">
      <c r="A16" s="1346">
        <v>2019</v>
      </c>
      <c r="B16" s="771">
        <v>466</v>
      </c>
      <c r="C16" s="853">
        <v>97.4100629193754</v>
      </c>
      <c r="D16" s="771">
        <v>11</v>
      </c>
      <c r="E16" s="771">
        <v>10.58985491898761</v>
      </c>
      <c r="F16" s="771">
        <v>678</v>
      </c>
      <c r="G16" s="771">
        <v>652.7201486430545</v>
      </c>
      <c r="H16" s="771">
        <v>466</v>
      </c>
      <c r="I16" s="771">
        <v>134</v>
      </c>
      <c r="J16" s="771">
        <v>301</v>
      </c>
      <c r="K16" s="771">
        <v>30</v>
      </c>
      <c r="L16" s="771">
        <v>1</v>
      </c>
      <c r="M16" s="771">
        <v>466</v>
      </c>
      <c r="N16" s="771">
        <v>297</v>
      </c>
      <c r="O16" s="771">
        <v>19</v>
      </c>
      <c r="P16" s="771">
        <v>82</v>
      </c>
      <c r="Q16" s="616">
        <v>0</v>
      </c>
      <c r="R16" s="771">
        <v>34</v>
      </c>
      <c r="S16" s="771">
        <v>34</v>
      </c>
      <c r="T16" s="1391">
        <v>2019</v>
      </c>
      <c r="U16" s="136"/>
      <c r="V16" s="136"/>
    </row>
    <row r="17" spans="1:22" s="137" customFormat="1" ht="21" customHeight="1">
      <c r="A17" s="772">
        <v>2020</v>
      </c>
      <c r="B17" s="773">
        <v>461</v>
      </c>
      <c r="C17" s="1415">
        <f>B17*10000/53904</f>
        <v>85.52241021074502</v>
      </c>
      <c r="D17" s="773">
        <v>12</v>
      </c>
      <c r="E17" s="773">
        <f>D17*100000/100229</f>
        <v>11.972582785421386</v>
      </c>
      <c r="F17" s="773">
        <v>674</v>
      </c>
      <c r="G17" s="773">
        <f>F17*100000/100229</f>
        <v>672.4600664478345</v>
      </c>
      <c r="H17" s="854">
        <f>SUM(I17:L17)</f>
        <v>461</v>
      </c>
      <c r="I17" s="773">
        <v>106</v>
      </c>
      <c r="J17" s="773">
        <v>326</v>
      </c>
      <c r="K17" s="773">
        <v>29</v>
      </c>
      <c r="L17" s="821">
        <v>0</v>
      </c>
      <c r="M17" s="688">
        <f>SUM(N17:S17)</f>
        <v>461</v>
      </c>
      <c r="N17" s="773">
        <v>289</v>
      </c>
      <c r="O17" s="773">
        <v>18</v>
      </c>
      <c r="P17" s="773">
        <v>76</v>
      </c>
      <c r="Q17" s="688">
        <v>0</v>
      </c>
      <c r="R17" s="773">
        <v>45</v>
      </c>
      <c r="S17" s="774">
        <v>33</v>
      </c>
      <c r="T17" s="775">
        <v>2020</v>
      </c>
      <c r="U17" s="136"/>
      <c r="V17" s="136"/>
    </row>
    <row r="18" spans="1:20" ht="3" customHeight="1" thickBot="1">
      <c r="A18" s="501"/>
      <c r="B18" s="498"/>
      <c r="C18" s="498"/>
      <c r="D18" s="498"/>
      <c r="E18" s="498"/>
      <c r="F18" s="499"/>
      <c r="G18" s="499"/>
      <c r="H18" s="499"/>
      <c r="I18" s="498"/>
      <c r="J18" s="498"/>
      <c r="K18" s="500"/>
      <c r="L18" s="500"/>
      <c r="M18" s="500"/>
      <c r="N18" s="498"/>
      <c r="O18" s="498"/>
      <c r="P18" s="498"/>
      <c r="Q18" s="499"/>
      <c r="R18" s="499"/>
      <c r="S18" s="499"/>
      <c r="T18" s="502"/>
    </row>
    <row r="19" spans="2:19" ht="3.75" customHeight="1">
      <c r="B19" s="456"/>
      <c r="C19" s="456"/>
      <c r="D19" s="456"/>
      <c r="E19" s="456"/>
      <c r="F19" s="454"/>
      <c r="G19" s="454"/>
      <c r="H19" s="454"/>
      <c r="I19" s="456"/>
      <c r="J19" s="456"/>
      <c r="K19" s="457"/>
      <c r="L19" s="457"/>
      <c r="M19" s="457"/>
      <c r="N19" s="456"/>
      <c r="O19" s="456"/>
      <c r="P19" s="456"/>
      <c r="Q19" s="454"/>
      <c r="R19" s="454"/>
      <c r="S19" s="454"/>
    </row>
    <row r="20" spans="1:21" ht="12" customHeight="1">
      <c r="A20" s="329" t="s">
        <v>613</v>
      </c>
      <c r="B20" s="456"/>
      <c r="C20" s="456"/>
      <c r="D20" s="456"/>
      <c r="E20" s="456"/>
      <c r="F20" s="456"/>
      <c r="G20" s="456"/>
      <c r="H20" s="456"/>
      <c r="I20" s="454"/>
      <c r="J20" s="456"/>
      <c r="K20" s="458" t="s">
        <v>1203</v>
      </c>
      <c r="L20" s="456"/>
      <c r="M20" s="456"/>
      <c r="N20" s="456"/>
      <c r="O20" s="456"/>
      <c r="P20" s="457"/>
      <c r="Q20" s="456"/>
      <c r="R20" s="456"/>
      <c r="S20" s="454"/>
      <c r="U20" s="459"/>
    </row>
    <row r="21" spans="1:21" ht="12" customHeight="1">
      <c r="A21" s="329" t="s">
        <v>204</v>
      </c>
      <c r="B21" s="458"/>
      <c r="C21" s="458"/>
      <c r="D21" s="458"/>
      <c r="E21" s="458"/>
      <c r="F21" s="458"/>
      <c r="G21" s="458"/>
      <c r="H21" s="458"/>
      <c r="I21" s="454"/>
      <c r="J21" s="456"/>
      <c r="K21" s="284" t="s">
        <v>29</v>
      </c>
      <c r="L21" s="46"/>
      <c r="M21" s="46"/>
      <c r="N21" s="456"/>
      <c r="O21" s="456"/>
      <c r="P21" s="456"/>
      <c r="Q21" s="456"/>
      <c r="R21" s="458"/>
      <c r="S21" s="454"/>
      <c r="U21" s="459"/>
    </row>
    <row r="22" spans="2:21" ht="12.75" customHeight="1"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4"/>
      <c r="T22" s="460"/>
      <c r="U22" s="459"/>
    </row>
    <row r="23" spans="2:19" ht="15.75"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2"/>
      <c r="M23" s="462"/>
      <c r="N23" s="461"/>
      <c r="O23" s="461"/>
      <c r="P23" s="461"/>
      <c r="Q23" s="461"/>
      <c r="R23" s="461"/>
      <c r="S23" s="461"/>
    </row>
    <row r="24" spans="2:19" ht="15.75"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2"/>
      <c r="M24" s="462"/>
      <c r="N24" s="461"/>
      <c r="O24" s="461"/>
      <c r="P24" s="461"/>
      <c r="Q24" s="461"/>
      <c r="R24" s="461"/>
      <c r="S24" s="461"/>
    </row>
    <row r="25" spans="2:19" ht="15.75"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2"/>
      <c r="M25" s="462"/>
      <c r="N25" s="461"/>
      <c r="O25" s="461"/>
      <c r="P25" s="461"/>
      <c r="Q25" s="461"/>
      <c r="R25" s="461"/>
      <c r="S25" s="461"/>
    </row>
    <row r="26" spans="2:19" ht="15.75"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2"/>
      <c r="M26" s="462"/>
      <c r="N26" s="461"/>
      <c r="O26" s="461"/>
      <c r="P26" s="461"/>
      <c r="Q26" s="461"/>
      <c r="R26" s="461"/>
      <c r="S26" s="461"/>
    </row>
    <row r="27" spans="2:19" ht="15.75"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2"/>
      <c r="M27" s="462"/>
      <c r="N27" s="461"/>
      <c r="O27" s="461"/>
      <c r="P27" s="461"/>
      <c r="Q27" s="461"/>
      <c r="R27" s="461"/>
      <c r="S27" s="461"/>
    </row>
    <row r="28" spans="2:19" ht="15.75"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2"/>
      <c r="M28" s="462"/>
      <c r="N28" s="461"/>
      <c r="O28" s="461"/>
      <c r="P28" s="461"/>
      <c r="Q28" s="461"/>
      <c r="R28" s="461"/>
      <c r="S28" s="461"/>
    </row>
    <row r="29" spans="2:19" ht="15.75"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2"/>
      <c r="M29" s="462"/>
      <c r="N29" s="461"/>
      <c r="O29" s="461"/>
      <c r="P29" s="461"/>
      <c r="Q29" s="461"/>
      <c r="R29" s="461"/>
      <c r="S29" s="461"/>
    </row>
    <row r="30" spans="2:19" ht="15.75"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2"/>
      <c r="M30" s="462"/>
      <c r="N30" s="461"/>
      <c r="O30" s="461"/>
      <c r="P30" s="461"/>
      <c r="Q30" s="461"/>
      <c r="R30" s="461"/>
      <c r="S30" s="461"/>
    </row>
    <row r="31" spans="2:19" ht="15.75"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2"/>
      <c r="M31" s="462"/>
      <c r="N31" s="461"/>
      <c r="O31" s="461"/>
      <c r="P31" s="461"/>
      <c r="Q31" s="461"/>
      <c r="R31" s="461"/>
      <c r="S31" s="461"/>
    </row>
    <row r="32" spans="2:19" ht="15.75"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2"/>
      <c r="M32" s="462"/>
      <c r="N32" s="461"/>
      <c r="O32" s="461"/>
      <c r="P32" s="461"/>
      <c r="Q32" s="461"/>
      <c r="R32" s="461"/>
      <c r="S32" s="461"/>
    </row>
    <row r="33" spans="2:19" ht="15.75"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2"/>
      <c r="M33" s="462"/>
      <c r="N33" s="461"/>
      <c r="O33" s="461"/>
      <c r="P33" s="461"/>
      <c r="Q33" s="461"/>
      <c r="R33" s="461"/>
      <c r="S33" s="461"/>
    </row>
    <row r="34" spans="2:19" ht="15.75"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2"/>
      <c r="M34" s="462"/>
      <c r="N34" s="461"/>
      <c r="O34" s="461"/>
      <c r="P34" s="461"/>
      <c r="Q34" s="461"/>
      <c r="R34" s="461"/>
      <c r="S34" s="461"/>
    </row>
    <row r="35" spans="2:19" ht="15.75"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2"/>
      <c r="M35" s="462"/>
      <c r="N35" s="461"/>
      <c r="O35" s="461"/>
      <c r="P35" s="461"/>
      <c r="Q35" s="461"/>
      <c r="R35" s="461"/>
      <c r="S35" s="461"/>
    </row>
    <row r="36" spans="2:19" ht="15.75"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2"/>
      <c r="M36" s="462"/>
      <c r="N36" s="461"/>
      <c r="O36" s="461"/>
      <c r="P36" s="461"/>
      <c r="Q36" s="461"/>
      <c r="R36" s="461"/>
      <c r="S36" s="461"/>
    </row>
    <row r="37" spans="2:19" ht="15.75"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2"/>
      <c r="M37" s="462"/>
      <c r="N37" s="461"/>
      <c r="O37" s="461"/>
      <c r="P37" s="461"/>
      <c r="Q37" s="461"/>
      <c r="R37" s="461"/>
      <c r="S37" s="461"/>
    </row>
    <row r="38" spans="2:19" ht="15.75"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2"/>
      <c r="M38" s="462"/>
      <c r="N38" s="461"/>
      <c r="O38" s="461"/>
      <c r="P38" s="461"/>
      <c r="Q38" s="461"/>
      <c r="R38" s="461"/>
      <c r="S38" s="461"/>
    </row>
    <row r="39" spans="2:19" ht="15.75"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2"/>
      <c r="M39" s="462"/>
      <c r="N39" s="461"/>
      <c r="O39" s="461"/>
      <c r="P39" s="461"/>
      <c r="Q39" s="461"/>
      <c r="R39" s="461"/>
      <c r="S39" s="461"/>
    </row>
    <row r="40" spans="2:19" ht="15.75"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2"/>
      <c r="M40" s="462"/>
      <c r="N40" s="461"/>
      <c r="O40" s="461"/>
      <c r="P40" s="461"/>
      <c r="Q40" s="461"/>
      <c r="R40" s="461"/>
      <c r="S40" s="461"/>
    </row>
    <row r="41" spans="2:19" ht="15.75"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2"/>
      <c r="M41" s="462"/>
      <c r="N41" s="461"/>
      <c r="O41" s="461"/>
      <c r="P41" s="461"/>
      <c r="Q41" s="461"/>
      <c r="R41" s="461"/>
      <c r="S41" s="461"/>
    </row>
    <row r="42" spans="2:19" ht="15.75"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2"/>
      <c r="M42" s="462"/>
      <c r="N42" s="461"/>
      <c r="O42" s="461"/>
      <c r="P42" s="461"/>
      <c r="Q42" s="461"/>
      <c r="R42" s="461"/>
      <c r="S42" s="461"/>
    </row>
    <row r="43" spans="2:19" ht="15.75"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2"/>
      <c r="M43" s="462"/>
      <c r="N43" s="461"/>
      <c r="O43" s="461"/>
      <c r="P43" s="461"/>
      <c r="Q43" s="461"/>
      <c r="R43" s="461"/>
      <c r="S43" s="461"/>
    </row>
    <row r="44" spans="2:19" ht="15.75"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2"/>
      <c r="M44" s="462"/>
      <c r="N44" s="461"/>
      <c r="O44" s="461"/>
      <c r="P44" s="461"/>
      <c r="Q44" s="461"/>
      <c r="R44" s="461"/>
      <c r="S44" s="461"/>
    </row>
    <row r="45" spans="2:19" ht="15.75"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2"/>
      <c r="M45" s="462"/>
      <c r="N45" s="461"/>
      <c r="O45" s="461"/>
      <c r="P45" s="461"/>
      <c r="Q45" s="461"/>
      <c r="R45" s="461"/>
      <c r="S45" s="461"/>
    </row>
    <row r="46" spans="2:19" ht="15.75"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2"/>
      <c r="M46" s="462"/>
      <c r="N46" s="461"/>
      <c r="O46" s="461"/>
      <c r="P46" s="461"/>
      <c r="Q46" s="461"/>
      <c r="R46" s="461"/>
      <c r="S46" s="461"/>
    </row>
    <row r="47" spans="2:19" ht="15.7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2"/>
      <c r="M47" s="462"/>
      <c r="N47" s="461"/>
      <c r="O47" s="461"/>
      <c r="P47" s="461"/>
      <c r="Q47" s="461"/>
      <c r="R47" s="461"/>
      <c r="S47" s="461"/>
    </row>
    <row r="48" spans="2:19" ht="15.75"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2"/>
      <c r="M48" s="462"/>
      <c r="N48" s="461"/>
      <c r="O48" s="461"/>
      <c r="P48" s="461"/>
      <c r="Q48" s="461"/>
      <c r="R48" s="461"/>
      <c r="S48" s="461"/>
    </row>
    <row r="49" spans="2:19" ht="15.75"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2"/>
      <c r="M49" s="462"/>
      <c r="N49" s="461"/>
      <c r="O49" s="461"/>
      <c r="P49" s="461"/>
      <c r="Q49" s="461"/>
      <c r="R49" s="461"/>
      <c r="S49" s="461"/>
    </row>
    <row r="50" spans="2:19" ht="15.7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2"/>
      <c r="M50" s="462"/>
      <c r="N50" s="461"/>
      <c r="O50" s="461"/>
      <c r="P50" s="461"/>
      <c r="Q50" s="461"/>
      <c r="R50" s="461"/>
      <c r="S50" s="461"/>
    </row>
    <row r="51" spans="2:19" ht="15.75"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2"/>
      <c r="M51" s="462"/>
      <c r="N51" s="461"/>
      <c r="O51" s="461"/>
      <c r="P51" s="461"/>
      <c r="Q51" s="461"/>
      <c r="R51" s="461"/>
      <c r="S51" s="461"/>
    </row>
    <row r="52" spans="2:19" ht="15.75"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2"/>
      <c r="M52" s="462"/>
      <c r="N52" s="461"/>
      <c r="O52" s="461"/>
      <c r="P52" s="461"/>
      <c r="Q52" s="461"/>
      <c r="R52" s="461"/>
      <c r="S52" s="461"/>
    </row>
    <row r="53" spans="2:19" ht="15.75"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2"/>
      <c r="M53" s="462"/>
      <c r="N53" s="461"/>
      <c r="O53" s="461"/>
      <c r="P53" s="461"/>
      <c r="Q53" s="461"/>
      <c r="R53" s="461"/>
      <c r="S53" s="461"/>
    </row>
    <row r="54" spans="2:19" ht="15.7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2"/>
      <c r="M54" s="462"/>
      <c r="N54" s="461"/>
      <c r="O54" s="461"/>
      <c r="P54" s="461"/>
      <c r="Q54" s="461"/>
      <c r="R54" s="461"/>
      <c r="S54" s="461"/>
    </row>
    <row r="55" spans="2:19" ht="15.75"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2"/>
      <c r="M55" s="462"/>
      <c r="N55" s="461"/>
      <c r="O55" s="461"/>
      <c r="P55" s="461"/>
      <c r="Q55" s="461"/>
      <c r="R55" s="461"/>
      <c r="S55" s="461"/>
    </row>
    <row r="56" spans="2:19" ht="15.75"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2"/>
      <c r="M56" s="462"/>
      <c r="N56" s="461"/>
      <c r="O56" s="461"/>
      <c r="P56" s="461"/>
      <c r="Q56" s="461"/>
      <c r="R56" s="461"/>
      <c r="S56" s="461"/>
    </row>
    <row r="57" spans="2:19" ht="15.75"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2"/>
      <c r="M57" s="462"/>
      <c r="N57" s="461"/>
      <c r="O57" s="461"/>
      <c r="P57" s="461"/>
      <c r="Q57" s="461"/>
      <c r="R57" s="461"/>
      <c r="S57" s="461"/>
    </row>
    <row r="58" spans="2:19" ht="15.7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2"/>
      <c r="M58" s="462"/>
      <c r="N58" s="461"/>
      <c r="O58" s="461"/>
      <c r="P58" s="461"/>
      <c r="Q58" s="461"/>
      <c r="R58" s="461"/>
      <c r="S58" s="461"/>
    </row>
    <row r="59" spans="2:19" ht="15.7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2"/>
      <c r="M59" s="462"/>
      <c r="N59" s="461"/>
      <c r="O59" s="461"/>
      <c r="P59" s="461"/>
      <c r="Q59" s="461"/>
      <c r="R59" s="461"/>
      <c r="S59" s="461"/>
    </row>
    <row r="60" spans="2:19" ht="15.75"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2"/>
      <c r="M60" s="462"/>
      <c r="N60" s="461"/>
      <c r="O60" s="461"/>
      <c r="P60" s="461"/>
      <c r="Q60" s="461"/>
      <c r="R60" s="461"/>
      <c r="S60" s="461"/>
    </row>
    <row r="61" spans="2:19" ht="15.75"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2"/>
      <c r="M61" s="462"/>
      <c r="N61" s="461"/>
      <c r="O61" s="461"/>
      <c r="P61" s="461"/>
      <c r="Q61" s="461"/>
      <c r="R61" s="461"/>
      <c r="S61" s="461"/>
    </row>
    <row r="62" spans="2:19" ht="15.75"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2"/>
      <c r="M62" s="462"/>
      <c r="N62" s="461"/>
      <c r="O62" s="461"/>
      <c r="P62" s="461"/>
      <c r="Q62" s="461"/>
      <c r="R62" s="461"/>
      <c r="S62" s="461"/>
    </row>
    <row r="63" spans="2:19" ht="15.75"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2"/>
      <c r="M63" s="462"/>
      <c r="N63" s="461"/>
      <c r="O63" s="461"/>
      <c r="P63" s="461"/>
      <c r="Q63" s="461"/>
      <c r="R63" s="461"/>
      <c r="S63" s="461"/>
    </row>
    <row r="64" spans="12:13" ht="15.75">
      <c r="L64" s="463"/>
      <c r="M64" s="463"/>
    </row>
    <row r="65" spans="12:13" ht="15.75">
      <c r="L65" s="463"/>
      <c r="M65" s="463"/>
    </row>
    <row r="66" spans="12:13" ht="15.75">
      <c r="L66" s="463"/>
      <c r="M66" s="463"/>
    </row>
    <row r="67" spans="12:13" ht="15.75">
      <c r="L67" s="463"/>
      <c r="M67" s="463"/>
    </row>
    <row r="68" spans="12:13" ht="15.75">
      <c r="L68" s="463"/>
      <c r="M68" s="463"/>
    </row>
    <row r="69" spans="12:13" ht="15.75">
      <c r="L69" s="463"/>
      <c r="M69" s="463"/>
    </row>
    <row r="70" spans="12:13" ht="15.75">
      <c r="L70" s="463"/>
      <c r="M70" s="463"/>
    </row>
    <row r="71" spans="12:13" ht="15.75">
      <c r="L71" s="463"/>
      <c r="M71" s="463"/>
    </row>
    <row r="72" spans="12:13" ht="15.75">
      <c r="L72" s="463"/>
      <c r="M72" s="463"/>
    </row>
    <row r="73" spans="12:13" ht="15.75">
      <c r="L73" s="463"/>
      <c r="M73" s="463"/>
    </row>
    <row r="74" spans="12:13" ht="15.75">
      <c r="L74" s="463"/>
      <c r="M74" s="463"/>
    </row>
    <row r="75" spans="12:13" ht="15.75">
      <c r="L75" s="463"/>
      <c r="M75" s="463"/>
    </row>
    <row r="76" spans="12:13" ht="15.75">
      <c r="L76" s="463"/>
      <c r="M76" s="463"/>
    </row>
    <row r="77" spans="12:13" ht="15.75">
      <c r="L77" s="463"/>
      <c r="M77" s="463"/>
    </row>
    <row r="78" spans="12:13" ht="15.75">
      <c r="L78" s="463"/>
      <c r="M78" s="463"/>
    </row>
    <row r="79" spans="12:13" ht="15.75">
      <c r="L79" s="463"/>
      <c r="M79" s="463"/>
    </row>
    <row r="80" spans="12:13" ht="15.75">
      <c r="L80" s="463"/>
      <c r="M80" s="463"/>
    </row>
    <row r="81" spans="12:13" ht="15.75">
      <c r="L81" s="463"/>
      <c r="M81" s="463"/>
    </row>
    <row r="82" spans="12:13" ht="15.75">
      <c r="L82" s="463"/>
      <c r="M82" s="463"/>
    </row>
    <row r="83" spans="12:13" ht="15.75">
      <c r="L83" s="463"/>
      <c r="M83" s="463"/>
    </row>
    <row r="84" spans="12:13" ht="15.75">
      <c r="L84" s="463"/>
      <c r="M84" s="463"/>
    </row>
    <row r="85" spans="12:13" ht="15.75">
      <c r="L85" s="463"/>
      <c r="M85" s="463"/>
    </row>
    <row r="86" spans="12:13" ht="15.75">
      <c r="L86" s="463"/>
      <c r="M86" s="463"/>
    </row>
    <row r="87" spans="12:13" ht="15.75">
      <c r="L87" s="463"/>
      <c r="M87" s="463"/>
    </row>
    <row r="88" spans="12:13" ht="15.75">
      <c r="L88" s="463"/>
      <c r="M88" s="463"/>
    </row>
    <row r="89" spans="12:13" ht="15.75">
      <c r="L89" s="463"/>
      <c r="M89" s="463"/>
    </row>
    <row r="90" spans="12:13" ht="15.75">
      <c r="L90" s="463"/>
      <c r="M90" s="463"/>
    </row>
    <row r="91" spans="12:13" ht="15.75">
      <c r="L91" s="463"/>
      <c r="M91" s="463"/>
    </row>
    <row r="92" spans="12:13" ht="15.75">
      <c r="L92" s="463"/>
      <c r="M92" s="463"/>
    </row>
    <row r="93" spans="12:13" ht="15.75">
      <c r="L93" s="463"/>
      <c r="M93" s="463"/>
    </row>
    <row r="94" spans="12:13" ht="15.75">
      <c r="L94" s="463"/>
      <c r="M94" s="463"/>
    </row>
    <row r="95" spans="12:13" ht="15.75">
      <c r="L95" s="463"/>
      <c r="M95" s="463"/>
    </row>
    <row r="96" spans="12:13" ht="15.75">
      <c r="L96" s="463"/>
      <c r="M96" s="463"/>
    </row>
    <row r="97" spans="12:13" ht="15.75">
      <c r="L97" s="463"/>
      <c r="M97" s="463"/>
    </row>
    <row r="98" spans="12:13" ht="15.75">
      <c r="L98" s="463"/>
      <c r="M98" s="463"/>
    </row>
    <row r="99" spans="12:13" ht="15.75">
      <c r="L99" s="463"/>
      <c r="M99" s="463"/>
    </row>
    <row r="100" spans="12:13" ht="15.75">
      <c r="L100" s="463"/>
      <c r="M100" s="463"/>
    </row>
    <row r="101" spans="12:13" ht="15.75">
      <c r="L101" s="463"/>
      <c r="M101" s="463"/>
    </row>
    <row r="102" spans="12:13" ht="15.75">
      <c r="L102" s="463"/>
      <c r="M102" s="463"/>
    </row>
    <row r="103" spans="12:13" ht="15.75">
      <c r="L103" s="463"/>
      <c r="M103" s="463"/>
    </row>
    <row r="104" spans="12:13" ht="15.75">
      <c r="L104" s="463"/>
      <c r="M104" s="463"/>
    </row>
    <row r="105" spans="12:13" ht="15.75">
      <c r="L105" s="463"/>
      <c r="M105" s="463"/>
    </row>
    <row r="106" spans="12:13" ht="15.75">
      <c r="L106" s="463"/>
      <c r="M106" s="463"/>
    </row>
    <row r="107" spans="12:13" ht="15.75">
      <c r="L107" s="463"/>
      <c r="M107" s="463"/>
    </row>
    <row r="108" spans="12:13" ht="15.75">
      <c r="L108" s="463"/>
      <c r="M108" s="463"/>
    </row>
    <row r="109" spans="12:13" ht="15.75">
      <c r="L109" s="463"/>
      <c r="M109" s="463"/>
    </row>
    <row r="110" spans="12:13" ht="15.75">
      <c r="L110" s="463"/>
      <c r="M110" s="463"/>
    </row>
    <row r="111" spans="12:13" ht="15.75">
      <c r="L111" s="463"/>
      <c r="M111" s="463"/>
    </row>
    <row r="112" spans="12:13" ht="15.75">
      <c r="L112" s="463"/>
      <c r="M112" s="463"/>
    </row>
    <row r="113" spans="12:13" ht="15.75">
      <c r="L113" s="463"/>
      <c r="M113" s="463"/>
    </row>
    <row r="114" spans="12:13" ht="15.75">
      <c r="L114" s="463"/>
      <c r="M114" s="463"/>
    </row>
    <row r="115" spans="12:13" ht="15.75">
      <c r="L115" s="463"/>
      <c r="M115" s="463"/>
    </row>
    <row r="116" spans="12:13" ht="15.75">
      <c r="L116" s="463"/>
      <c r="M116" s="463"/>
    </row>
    <row r="117" spans="12:13" ht="15.75">
      <c r="L117" s="463"/>
      <c r="M117" s="463"/>
    </row>
    <row r="118" spans="12:13" ht="15.75">
      <c r="L118" s="463"/>
      <c r="M118" s="463"/>
    </row>
    <row r="119" spans="12:13" ht="15.75">
      <c r="L119" s="463"/>
      <c r="M119" s="463"/>
    </row>
    <row r="120" spans="12:13" ht="15.75">
      <c r="L120" s="463"/>
      <c r="M120" s="463"/>
    </row>
    <row r="121" spans="12:13" ht="15.75">
      <c r="L121" s="463"/>
      <c r="M121" s="463"/>
    </row>
    <row r="122" spans="12:13" ht="15.75">
      <c r="L122" s="463"/>
      <c r="M122" s="463"/>
    </row>
    <row r="123" spans="12:13" ht="15.75">
      <c r="L123" s="463"/>
      <c r="M123" s="463"/>
    </row>
    <row r="124" spans="12:13" ht="15.75">
      <c r="L124" s="463"/>
      <c r="M124" s="463"/>
    </row>
    <row r="125" spans="12:13" ht="15.75">
      <c r="L125" s="463"/>
      <c r="M125" s="463"/>
    </row>
    <row r="126" spans="12:13" ht="15.75">
      <c r="L126" s="463"/>
      <c r="M126" s="463"/>
    </row>
    <row r="127" spans="12:13" ht="15.75">
      <c r="L127" s="463"/>
      <c r="M127" s="463"/>
    </row>
    <row r="128" spans="12:13" ht="15.75">
      <c r="L128" s="463"/>
      <c r="M128" s="463"/>
    </row>
    <row r="129" spans="12:13" ht="15.75">
      <c r="L129" s="463"/>
      <c r="M129" s="463"/>
    </row>
    <row r="130" spans="12:13" ht="15.75">
      <c r="L130" s="463"/>
      <c r="M130" s="463"/>
    </row>
    <row r="131" spans="12:13" ht="15.75">
      <c r="L131" s="463"/>
      <c r="M131" s="463"/>
    </row>
    <row r="132" spans="12:13" ht="15.75">
      <c r="L132" s="463"/>
      <c r="M132" s="463"/>
    </row>
    <row r="133" spans="12:13" ht="15.75">
      <c r="L133" s="463"/>
      <c r="M133" s="463"/>
    </row>
    <row r="134" spans="12:13" ht="15.75">
      <c r="L134" s="463"/>
      <c r="M134" s="463"/>
    </row>
    <row r="135" spans="12:13" ht="15.75">
      <c r="L135" s="463"/>
      <c r="M135" s="463"/>
    </row>
    <row r="136" spans="12:13" ht="15.75">
      <c r="L136" s="463"/>
      <c r="M136" s="463"/>
    </row>
    <row r="137" spans="12:13" ht="15.75">
      <c r="L137" s="463"/>
      <c r="M137" s="463"/>
    </row>
    <row r="138" spans="12:13" ht="15.75">
      <c r="L138" s="463"/>
      <c r="M138" s="463"/>
    </row>
    <row r="139" spans="12:13" ht="15.75">
      <c r="L139" s="463"/>
      <c r="M139" s="463"/>
    </row>
    <row r="140" spans="12:13" ht="15.75">
      <c r="L140" s="463"/>
      <c r="M140" s="463"/>
    </row>
    <row r="141" spans="12:13" ht="15.75">
      <c r="L141" s="463"/>
      <c r="M141" s="463"/>
    </row>
    <row r="142" spans="12:13" ht="15.75">
      <c r="L142" s="463"/>
      <c r="M142" s="463"/>
    </row>
    <row r="143" spans="12:13" ht="15.75">
      <c r="L143" s="463"/>
      <c r="M143" s="463"/>
    </row>
    <row r="144" spans="12:13" ht="15.75">
      <c r="L144" s="463"/>
      <c r="M144" s="463"/>
    </row>
    <row r="145" spans="12:13" ht="15.75">
      <c r="L145" s="463"/>
      <c r="M145" s="463"/>
    </row>
    <row r="146" spans="12:13" ht="15.75">
      <c r="L146" s="463"/>
      <c r="M146" s="463"/>
    </row>
    <row r="147" spans="12:13" ht="15.75">
      <c r="L147" s="463"/>
      <c r="M147" s="463"/>
    </row>
    <row r="148" spans="12:13" ht="15.75">
      <c r="L148" s="463"/>
      <c r="M148" s="463"/>
    </row>
    <row r="149" spans="12:13" ht="15.75">
      <c r="L149" s="463"/>
      <c r="M149" s="463"/>
    </row>
    <row r="150" spans="12:13" ht="15.75">
      <c r="L150" s="463"/>
      <c r="M150" s="463"/>
    </row>
    <row r="151" spans="12:13" ht="15.75">
      <c r="L151" s="463"/>
      <c r="M151" s="463"/>
    </row>
    <row r="152" spans="12:13" ht="15.75">
      <c r="L152" s="463"/>
      <c r="M152" s="463"/>
    </row>
    <row r="153" spans="12:13" ht="15.75">
      <c r="L153" s="463"/>
      <c r="M153" s="463"/>
    </row>
    <row r="154" spans="12:13" ht="15.75">
      <c r="L154" s="463"/>
      <c r="M154" s="463"/>
    </row>
    <row r="155" spans="12:13" ht="15.75">
      <c r="L155" s="463"/>
      <c r="M155" s="463"/>
    </row>
    <row r="156" spans="12:13" ht="15.75">
      <c r="L156" s="463"/>
      <c r="M156" s="463"/>
    </row>
    <row r="157" spans="12:13" ht="15.75">
      <c r="L157" s="463"/>
      <c r="M157" s="463"/>
    </row>
    <row r="158" spans="12:13" ht="15.75">
      <c r="L158" s="463"/>
      <c r="M158" s="463"/>
    </row>
    <row r="159" spans="12:13" ht="15.75">
      <c r="L159" s="463"/>
      <c r="M159" s="463"/>
    </row>
    <row r="160" spans="12:13" ht="15.75">
      <c r="L160" s="463"/>
      <c r="M160" s="463"/>
    </row>
    <row r="161" spans="12:13" ht="15.75">
      <c r="L161" s="463"/>
      <c r="M161" s="463"/>
    </row>
    <row r="162" spans="12:13" ht="15.75">
      <c r="L162" s="463"/>
      <c r="M162" s="463"/>
    </row>
    <row r="163" spans="12:13" ht="15.75">
      <c r="L163" s="463"/>
      <c r="M163" s="463"/>
    </row>
    <row r="164" spans="12:13" ht="15.75">
      <c r="L164" s="463"/>
      <c r="M164" s="463"/>
    </row>
    <row r="165" spans="12:13" ht="15.75">
      <c r="L165" s="463"/>
      <c r="M165" s="463"/>
    </row>
    <row r="166" spans="12:13" ht="15.75">
      <c r="L166" s="463"/>
      <c r="M166" s="463"/>
    </row>
    <row r="167" spans="12:13" ht="15.75">
      <c r="L167" s="463"/>
      <c r="M167" s="463"/>
    </row>
    <row r="168" spans="12:13" ht="15.75">
      <c r="L168" s="463"/>
      <c r="M168" s="463"/>
    </row>
    <row r="169" spans="12:13" ht="15.75">
      <c r="L169" s="463"/>
      <c r="M169" s="463"/>
    </row>
    <row r="170" spans="12:13" ht="15.75">
      <c r="L170" s="463"/>
      <c r="M170" s="463"/>
    </row>
    <row r="171" spans="12:13" ht="15.75">
      <c r="L171" s="463"/>
      <c r="M171" s="463"/>
    </row>
  </sheetData>
  <sheetProtection/>
  <mergeCells count="7">
    <mergeCell ref="T6:T10"/>
    <mergeCell ref="M6:S6"/>
    <mergeCell ref="A1:C1"/>
    <mergeCell ref="A3:J3"/>
    <mergeCell ref="B6:G6"/>
    <mergeCell ref="H6:L6"/>
    <mergeCell ref="A6:A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68"/>
  <sheetViews>
    <sheetView zoomScalePageLayoutView="0" workbookViewId="0" topLeftCell="A1">
      <selection activeCell="H32" sqref="H32"/>
    </sheetView>
  </sheetViews>
  <sheetFormatPr defaultColWidth="8.88671875" defaultRowHeight="13.5"/>
  <cols>
    <col min="1" max="1" width="10.77734375" style="258" customWidth="1"/>
    <col min="2" max="10" width="12.77734375" style="258" customWidth="1"/>
    <col min="11" max="11" width="10.77734375" style="258" customWidth="1"/>
    <col min="12" max="25" width="9.77734375" style="258" customWidth="1"/>
    <col min="26" max="26" width="9.99609375" style="258" customWidth="1"/>
    <col min="27" max="30" width="8.99609375" style="258" bestFit="1" customWidth="1"/>
    <col min="31" max="31" width="9.21484375" style="258" bestFit="1" customWidth="1"/>
    <col min="32" max="32" width="8.99609375" style="258" bestFit="1" customWidth="1"/>
    <col min="33" max="16384" width="8.88671875" style="258" customWidth="1"/>
  </cols>
  <sheetData>
    <row r="1" spans="1:32" s="1451" customFormat="1" ht="11.25">
      <c r="A1" s="1498" t="s">
        <v>888</v>
      </c>
      <c r="B1" s="1498"/>
      <c r="C1" s="1498"/>
      <c r="D1" s="1450"/>
      <c r="E1" s="1450"/>
      <c r="F1" s="1450"/>
      <c r="G1" s="1450"/>
      <c r="H1" s="1450"/>
      <c r="I1" s="1450"/>
      <c r="J1" s="1450"/>
      <c r="K1" s="1358" t="s">
        <v>10</v>
      </c>
      <c r="L1" s="1498" t="s">
        <v>888</v>
      </c>
      <c r="M1" s="1498"/>
      <c r="N1" s="1498"/>
      <c r="O1" s="1357"/>
      <c r="P1" s="1357"/>
      <c r="Q1" s="1450"/>
      <c r="R1" s="1450"/>
      <c r="T1" s="1498"/>
      <c r="U1" s="1498"/>
      <c r="V1" s="1450"/>
      <c r="W1" s="1450"/>
      <c r="X1" s="1450"/>
      <c r="Y1" s="1358" t="s">
        <v>10</v>
      </c>
      <c r="Z1" s="1450"/>
      <c r="AA1" s="1450"/>
      <c r="AB1" s="1450"/>
      <c r="AC1" s="1450"/>
      <c r="AD1" s="1450"/>
      <c r="AE1" s="1450"/>
      <c r="AF1" s="1452"/>
    </row>
    <row r="2" spans="1:3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3"/>
      <c r="P2" s="133"/>
      <c r="Q2" s="9"/>
      <c r="R2" s="9"/>
      <c r="S2" s="328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272" customFormat="1" ht="24" customHeight="1">
      <c r="A3" s="1881" t="s">
        <v>1383</v>
      </c>
      <c r="B3" s="1881"/>
      <c r="C3" s="1881"/>
      <c r="D3" s="1881"/>
      <c r="E3" s="1881"/>
      <c r="F3" s="1882" t="s">
        <v>653</v>
      </c>
      <c r="G3" s="1882"/>
      <c r="H3" s="1882"/>
      <c r="I3" s="1882"/>
      <c r="J3" s="1882"/>
      <c r="K3" s="1882"/>
      <c r="L3" s="1881" t="s">
        <v>1384</v>
      </c>
      <c r="M3" s="1881"/>
      <c r="N3" s="1881"/>
      <c r="O3" s="1881"/>
      <c r="P3" s="1881"/>
      <c r="Q3" s="1881"/>
      <c r="R3" s="1883" t="s">
        <v>654</v>
      </c>
      <c r="S3" s="1883"/>
      <c r="T3" s="1883"/>
      <c r="U3" s="1883"/>
      <c r="V3" s="1883"/>
      <c r="W3" s="1883"/>
      <c r="X3" s="1883"/>
      <c r="Y3" s="1883"/>
      <c r="Z3" s="439"/>
      <c r="AA3" s="1883"/>
      <c r="AB3" s="1883"/>
      <c r="AC3" s="1883"/>
      <c r="AD3" s="1883"/>
      <c r="AE3" s="1883"/>
      <c r="AF3" s="1883"/>
    </row>
    <row r="4" spans="1:32" ht="15">
      <c r="A4" s="440"/>
      <c r="B4" s="440"/>
      <c r="C4" s="440"/>
      <c r="D4" s="440"/>
      <c r="E4" s="440"/>
      <c r="F4" s="440"/>
      <c r="G4" s="440"/>
      <c r="H4" s="440"/>
      <c r="I4" s="440"/>
      <c r="J4" s="441"/>
      <c r="K4" s="441"/>
      <c r="L4" s="441"/>
      <c r="M4" s="441"/>
      <c r="N4" s="441"/>
      <c r="O4" s="441"/>
      <c r="P4" s="441"/>
      <c r="Q4" s="440"/>
      <c r="R4" s="441"/>
      <c r="S4" s="441"/>
      <c r="T4" s="440"/>
      <c r="U4" s="509"/>
      <c r="V4" s="509"/>
      <c r="W4" s="509"/>
      <c r="X4" s="509"/>
      <c r="Y4" s="509"/>
      <c r="Z4" s="509"/>
      <c r="AA4" s="510"/>
      <c r="AB4" s="510"/>
      <c r="AC4" s="510"/>
      <c r="AD4" s="510"/>
      <c r="AE4" s="510"/>
      <c r="AF4" s="510"/>
    </row>
    <row r="5" spans="1:25" ht="15.75" thickBot="1">
      <c r="A5" s="442" t="s">
        <v>1376</v>
      </c>
      <c r="B5" s="442"/>
      <c r="C5" s="442"/>
      <c r="D5" s="442"/>
      <c r="E5" s="1416"/>
      <c r="F5" s="1416"/>
      <c r="G5" s="1416"/>
      <c r="H5" s="443"/>
      <c r="I5" s="443"/>
      <c r="K5" s="443" t="s">
        <v>1378</v>
      </c>
      <c r="L5" s="1417" t="s">
        <v>1377</v>
      </c>
      <c r="M5" s="1417"/>
      <c r="N5" s="1417"/>
      <c r="O5" s="1417"/>
      <c r="P5" s="1417"/>
      <c r="Q5" s="1417"/>
      <c r="R5" s="1417"/>
      <c r="S5" s="1417"/>
      <c r="T5" s="1418"/>
      <c r="U5" s="1418"/>
      <c r="V5" s="1418"/>
      <c r="W5" s="1418"/>
      <c r="X5" s="1418"/>
      <c r="Y5" s="1436" t="s">
        <v>1375</v>
      </c>
    </row>
    <row r="6" spans="1:25" ht="15">
      <c r="A6" s="1886" t="s">
        <v>1352</v>
      </c>
      <c r="B6" s="1886" t="s">
        <v>1353</v>
      </c>
      <c r="C6" s="1894" t="s">
        <v>1381</v>
      </c>
      <c r="D6" s="1895"/>
      <c r="E6" s="1895"/>
      <c r="F6" s="1895"/>
      <c r="G6" s="1895"/>
      <c r="H6" s="1895"/>
      <c r="I6" s="1895"/>
      <c r="J6" s="1896"/>
      <c r="K6" s="1886" t="s">
        <v>1386</v>
      </c>
      <c r="L6" s="1886" t="s">
        <v>1352</v>
      </c>
      <c r="M6" s="1889" t="s">
        <v>1354</v>
      </c>
      <c r="N6" s="1889"/>
      <c r="O6" s="1889"/>
      <c r="P6" s="1889"/>
      <c r="Q6" s="1889"/>
      <c r="R6" s="1889" t="s">
        <v>1355</v>
      </c>
      <c r="S6" s="1889"/>
      <c r="T6" s="1889"/>
      <c r="U6" s="1889" t="s">
        <v>1356</v>
      </c>
      <c r="V6" s="1889"/>
      <c r="W6" s="1889"/>
      <c r="X6" s="1889"/>
      <c r="Y6" s="1886" t="s">
        <v>1386</v>
      </c>
    </row>
    <row r="7" spans="1:25" ht="15">
      <c r="A7" s="1887"/>
      <c r="B7" s="1887"/>
      <c r="C7" s="1885" t="s">
        <v>1385</v>
      </c>
      <c r="D7" s="1885" t="s">
        <v>1357</v>
      </c>
      <c r="E7" s="1885" t="s">
        <v>1358</v>
      </c>
      <c r="F7" s="1885" t="s">
        <v>1359</v>
      </c>
      <c r="G7" s="1885" t="s">
        <v>1360</v>
      </c>
      <c r="H7" s="1890" t="s">
        <v>1361</v>
      </c>
      <c r="I7" s="1885" t="s">
        <v>1362</v>
      </c>
      <c r="J7" s="1892" t="s">
        <v>1363</v>
      </c>
      <c r="K7" s="1887"/>
      <c r="L7" s="1887"/>
      <c r="M7" s="1884" t="s">
        <v>1364</v>
      </c>
      <c r="N7" s="1884" t="s">
        <v>1365</v>
      </c>
      <c r="O7" s="1884" t="s">
        <v>1366</v>
      </c>
      <c r="P7" s="1884" t="s">
        <v>1367</v>
      </c>
      <c r="Q7" s="1884" t="s">
        <v>1368</v>
      </c>
      <c r="R7" s="1884" t="s">
        <v>1369</v>
      </c>
      <c r="S7" s="1884" t="s">
        <v>1370</v>
      </c>
      <c r="T7" s="1884" t="s">
        <v>1371</v>
      </c>
      <c r="U7" s="1884" t="s">
        <v>1372</v>
      </c>
      <c r="V7" s="1884" t="s">
        <v>1373</v>
      </c>
      <c r="W7" s="1884" t="s">
        <v>1374</v>
      </c>
      <c r="X7" s="1884" t="s">
        <v>1363</v>
      </c>
      <c r="Y7" s="1887"/>
    </row>
    <row r="8" spans="1:25" ht="42.75" customHeight="1">
      <c r="A8" s="1888"/>
      <c r="B8" s="1888"/>
      <c r="C8" s="1888"/>
      <c r="D8" s="1888"/>
      <c r="E8" s="1888"/>
      <c r="F8" s="1888"/>
      <c r="G8" s="1888"/>
      <c r="H8" s="1891"/>
      <c r="I8" s="1888"/>
      <c r="J8" s="1893"/>
      <c r="K8" s="1888"/>
      <c r="L8" s="1888"/>
      <c r="M8" s="1885"/>
      <c r="N8" s="1885"/>
      <c r="O8" s="1885"/>
      <c r="P8" s="1885"/>
      <c r="Q8" s="1885"/>
      <c r="R8" s="1885"/>
      <c r="S8" s="1885"/>
      <c r="T8" s="1885"/>
      <c r="U8" s="1885"/>
      <c r="V8" s="1885"/>
      <c r="W8" s="1885"/>
      <c r="X8" s="1885"/>
      <c r="Y8" s="1888"/>
    </row>
    <row r="9" spans="1:25" ht="15">
      <c r="A9" s="1419">
        <v>2016</v>
      </c>
      <c r="B9" s="1421">
        <v>33836</v>
      </c>
      <c r="C9" s="1422">
        <v>1884</v>
      </c>
      <c r="D9" s="1422">
        <v>25077</v>
      </c>
      <c r="E9" s="1437" t="s">
        <v>154</v>
      </c>
      <c r="F9" s="1422">
        <v>3961</v>
      </c>
      <c r="G9" s="1422">
        <v>245</v>
      </c>
      <c r="H9" s="1422">
        <v>521</v>
      </c>
      <c r="I9" s="1422">
        <v>193</v>
      </c>
      <c r="J9" s="1437" t="s">
        <v>154</v>
      </c>
      <c r="K9" s="1419">
        <v>2016</v>
      </c>
      <c r="L9" s="1424">
        <v>2016</v>
      </c>
      <c r="M9" s="1426">
        <v>1392</v>
      </c>
      <c r="N9" s="1427">
        <v>26308</v>
      </c>
      <c r="O9" s="1427">
        <v>6000</v>
      </c>
      <c r="P9" s="1427">
        <v>289</v>
      </c>
      <c r="Q9" s="1427">
        <v>213</v>
      </c>
      <c r="R9" s="1427">
        <v>32242</v>
      </c>
      <c r="S9" s="1427">
        <v>1897</v>
      </c>
      <c r="T9" s="1428">
        <v>63</v>
      </c>
      <c r="U9" s="1429">
        <v>728</v>
      </c>
      <c r="V9" s="1429">
        <v>1156</v>
      </c>
      <c r="W9" s="1429">
        <v>7032</v>
      </c>
      <c r="X9" s="1430">
        <v>25286</v>
      </c>
      <c r="Y9" s="1419">
        <v>2016</v>
      </c>
    </row>
    <row r="10" spans="1:25" ht="15">
      <c r="A10" s="1419">
        <v>2017</v>
      </c>
      <c r="B10" s="1421">
        <v>42362</v>
      </c>
      <c r="C10" s="1422">
        <v>4902</v>
      </c>
      <c r="D10" s="1422">
        <v>33594</v>
      </c>
      <c r="E10" s="1437" t="s">
        <v>154</v>
      </c>
      <c r="F10" s="1422">
        <v>1374</v>
      </c>
      <c r="G10" s="1422">
        <v>184</v>
      </c>
      <c r="H10" s="1422">
        <v>434</v>
      </c>
      <c r="I10" s="1422">
        <v>188</v>
      </c>
      <c r="J10" s="1437" t="s">
        <v>1380</v>
      </c>
      <c r="K10" s="1419">
        <v>2017</v>
      </c>
      <c r="L10" s="1425">
        <v>2017</v>
      </c>
      <c r="M10" s="1431">
        <v>1710</v>
      </c>
      <c r="N10" s="1432">
        <v>32247</v>
      </c>
      <c r="O10" s="1432">
        <v>7876</v>
      </c>
      <c r="P10" s="1432">
        <v>258</v>
      </c>
      <c r="Q10" s="1432">
        <v>271</v>
      </c>
      <c r="R10" s="1432">
        <v>40218</v>
      </c>
      <c r="S10" s="1432">
        <v>2069</v>
      </c>
      <c r="T10" s="1433">
        <v>75</v>
      </c>
      <c r="U10" s="1434">
        <v>652</v>
      </c>
      <c r="V10" s="1434">
        <v>423</v>
      </c>
      <c r="W10" s="1434">
        <v>3030</v>
      </c>
      <c r="X10" s="1435">
        <v>38257</v>
      </c>
      <c r="Y10" s="1419">
        <v>2017</v>
      </c>
    </row>
    <row r="11" spans="1:25" ht="15">
      <c r="A11" s="1419">
        <v>2018</v>
      </c>
      <c r="B11" s="1421">
        <v>44086</v>
      </c>
      <c r="C11" s="1422">
        <v>6648</v>
      </c>
      <c r="D11" s="1422">
        <v>34640</v>
      </c>
      <c r="E11" s="1437" t="s">
        <v>154</v>
      </c>
      <c r="F11" s="1422">
        <v>198</v>
      </c>
      <c r="G11" s="1422">
        <v>21</v>
      </c>
      <c r="H11" s="1422">
        <v>471</v>
      </c>
      <c r="I11" s="1422">
        <v>44</v>
      </c>
      <c r="J11" s="1437" t="s">
        <v>154</v>
      </c>
      <c r="K11" s="1419">
        <v>2018</v>
      </c>
      <c r="L11" s="1425">
        <v>2018</v>
      </c>
      <c r="M11" s="1431">
        <v>2420</v>
      </c>
      <c r="N11" s="1432">
        <v>34350</v>
      </c>
      <c r="O11" s="1432">
        <v>6898</v>
      </c>
      <c r="P11" s="1432">
        <v>161</v>
      </c>
      <c r="Q11" s="1432">
        <v>257</v>
      </c>
      <c r="R11" s="1432">
        <v>42196</v>
      </c>
      <c r="S11" s="1432">
        <v>1890</v>
      </c>
      <c r="T11" s="1433">
        <v>0</v>
      </c>
      <c r="U11" s="1433">
        <v>0</v>
      </c>
      <c r="V11" s="1433">
        <v>0</v>
      </c>
      <c r="W11" s="1434">
        <v>6856</v>
      </c>
      <c r="X11" s="1435">
        <v>37230</v>
      </c>
      <c r="Y11" s="1419">
        <v>2018</v>
      </c>
    </row>
    <row r="12" spans="1:25" ht="15">
      <c r="A12" s="1419">
        <v>2019</v>
      </c>
      <c r="B12" s="1421">
        <v>53369</v>
      </c>
      <c r="C12" s="1422">
        <v>7564</v>
      </c>
      <c r="D12" s="1422">
        <v>42895</v>
      </c>
      <c r="E12" s="1437" t="s">
        <v>154</v>
      </c>
      <c r="F12" s="1422">
        <v>997</v>
      </c>
      <c r="G12" s="1422">
        <v>128</v>
      </c>
      <c r="H12" s="1422">
        <v>331</v>
      </c>
      <c r="I12" s="1422">
        <v>138</v>
      </c>
      <c r="J12" s="1437" t="s">
        <v>154</v>
      </c>
      <c r="K12" s="1419">
        <v>2019</v>
      </c>
      <c r="L12" s="1425">
        <v>2019</v>
      </c>
      <c r="M12" s="1431">
        <v>2009</v>
      </c>
      <c r="N12" s="1432">
        <v>42252</v>
      </c>
      <c r="O12" s="1432">
        <v>8536</v>
      </c>
      <c r="P12" s="1432">
        <v>272</v>
      </c>
      <c r="Q12" s="1432">
        <v>300</v>
      </c>
      <c r="R12" s="1432">
        <v>49938</v>
      </c>
      <c r="S12" s="1432">
        <v>3373</v>
      </c>
      <c r="T12" s="1433">
        <v>58</v>
      </c>
      <c r="U12" s="1433">
        <v>0</v>
      </c>
      <c r="V12" s="1434">
        <v>24</v>
      </c>
      <c r="W12" s="1434">
        <v>2276</v>
      </c>
      <c r="X12" s="1435">
        <v>51069</v>
      </c>
      <c r="Y12" s="1419">
        <v>2019</v>
      </c>
    </row>
    <row r="13" spans="1:25" ht="15.75" thickBot="1">
      <c r="A13" s="1420">
        <v>2020</v>
      </c>
      <c r="B13" s="1423">
        <f>SUM(C13:J13)</f>
        <v>67458</v>
      </c>
      <c r="C13" s="1438">
        <v>8713</v>
      </c>
      <c r="D13" s="1438">
        <v>56232</v>
      </c>
      <c r="E13" s="1438">
        <v>223</v>
      </c>
      <c r="F13" s="1438">
        <v>66</v>
      </c>
      <c r="G13" s="1438">
        <v>336</v>
      </c>
      <c r="H13" s="1438">
        <v>391</v>
      </c>
      <c r="I13" s="1438">
        <v>141</v>
      </c>
      <c r="J13" s="1439">
        <v>1356</v>
      </c>
      <c r="K13" s="1420">
        <v>2020</v>
      </c>
      <c r="L13" s="511">
        <v>2020</v>
      </c>
      <c r="M13" s="1440">
        <v>2016</v>
      </c>
      <c r="N13" s="1438">
        <v>51183</v>
      </c>
      <c r="O13" s="1438">
        <v>12367</v>
      </c>
      <c r="P13" s="1438">
        <v>136</v>
      </c>
      <c r="Q13" s="1438">
        <v>1756</v>
      </c>
      <c r="R13" s="1438">
        <v>5440</v>
      </c>
      <c r="S13" s="1438">
        <v>60663</v>
      </c>
      <c r="T13" s="1438">
        <v>1355</v>
      </c>
      <c r="U13" s="1438">
        <v>551</v>
      </c>
      <c r="V13" s="1438">
        <v>356</v>
      </c>
      <c r="W13" s="1438">
        <v>1623</v>
      </c>
      <c r="X13" s="1439">
        <v>64928</v>
      </c>
      <c r="Y13" s="1420">
        <v>2020</v>
      </c>
    </row>
    <row r="14" spans="1:25" s="1444" customFormat="1" ht="12" customHeight="1">
      <c r="A14" s="1445" t="s">
        <v>1382</v>
      </c>
      <c r="B14" s="1442"/>
      <c r="C14" s="1443"/>
      <c r="D14" s="1443"/>
      <c r="E14" s="1443"/>
      <c r="F14" s="1443"/>
      <c r="G14" s="1443"/>
      <c r="H14" s="1443"/>
      <c r="I14" s="1443"/>
      <c r="J14" s="1443"/>
      <c r="K14" s="1443"/>
      <c r="L14" s="1445" t="s">
        <v>1382</v>
      </c>
      <c r="M14" s="1443"/>
      <c r="N14" s="1443"/>
      <c r="O14" s="1443"/>
      <c r="P14" s="1443"/>
      <c r="Q14" s="1443"/>
      <c r="R14" s="1443"/>
      <c r="S14" s="1443"/>
      <c r="T14" s="1443"/>
      <c r="U14" s="1443"/>
      <c r="V14" s="1443"/>
      <c r="W14" s="1443"/>
      <c r="X14" s="1443"/>
      <c r="Y14" s="1441"/>
    </row>
    <row r="15" spans="1:18" s="1444" customFormat="1" ht="12" customHeight="1">
      <c r="A15" s="329" t="s">
        <v>204</v>
      </c>
      <c r="F15" s="63" t="s">
        <v>29</v>
      </c>
      <c r="L15" s="329" t="s">
        <v>204</v>
      </c>
      <c r="R15" s="63" t="s">
        <v>29</v>
      </c>
    </row>
    <row r="16" spans="2:19" ht="15"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</row>
    <row r="17" spans="2:19" ht="15"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</row>
    <row r="18" spans="2:19" ht="15"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</row>
    <row r="19" spans="2:19" ht="15"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</row>
    <row r="20" spans="2:19" ht="15"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</row>
    <row r="21" spans="2:19" ht="15"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</row>
    <row r="22" spans="2:19" ht="15"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</row>
    <row r="23" spans="2:19" ht="15"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</row>
    <row r="24" spans="2:19" ht="15"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</row>
    <row r="25" spans="2:19" ht="15"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</row>
    <row r="26" spans="2:19" ht="15"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</row>
    <row r="27" spans="2:19" ht="15"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</row>
    <row r="28" spans="2:19" ht="15"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</row>
    <row r="29" spans="2:19" ht="15"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</row>
    <row r="30" spans="2:19" ht="15"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</row>
    <row r="31" spans="2:19" ht="15"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</row>
    <row r="32" spans="2:19" ht="15"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</row>
    <row r="33" spans="2:19" ht="15"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</row>
    <row r="34" spans="2:19" ht="15"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</row>
    <row r="35" spans="2:19" ht="15"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</row>
    <row r="36" spans="2:19" ht="15"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</row>
    <row r="37" spans="2:19" ht="15"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</row>
    <row r="38" spans="2:19" ht="15"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</row>
    <row r="39" spans="2:19" ht="15"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</row>
    <row r="40" spans="2:19" ht="15"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</row>
    <row r="41" spans="2:19" ht="15"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</row>
    <row r="42" spans="2:19" ht="15"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</row>
    <row r="43" spans="2:19" ht="15"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</row>
    <row r="44" spans="2:19" ht="15"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</row>
    <row r="45" spans="2:19" ht="15"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</row>
    <row r="46" spans="2:19" ht="15"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</row>
    <row r="47" spans="2:19" ht="15"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</row>
    <row r="48" spans="2:19" ht="15"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</row>
    <row r="49" spans="2:19" ht="15"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</row>
    <row r="50" spans="2:19" ht="15"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</row>
    <row r="51" spans="2:19" ht="15"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</row>
    <row r="52" spans="2:19" ht="15"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</row>
    <row r="53" spans="2:19" ht="15"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</row>
    <row r="54" spans="2:19" ht="15"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</row>
    <row r="55" spans="2:19" ht="15"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</row>
    <row r="56" spans="2:19" ht="15"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</row>
    <row r="57" spans="2:19" ht="15"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</row>
    <row r="58" spans="2:19" ht="15"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</row>
    <row r="59" spans="2:19" ht="15"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</row>
    <row r="60" spans="2:19" ht="15"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</row>
    <row r="61" spans="2:19" ht="15"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</row>
    <row r="62" spans="2:19" ht="15"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</row>
    <row r="63" spans="2:19" ht="15"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</row>
    <row r="64" spans="2:19" ht="15"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</row>
    <row r="65" spans="2:19" ht="15"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</row>
    <row r="66" spans="2:19" ht="15"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</row>
    <row r="67" spans="2:19" ht="15"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</row>
    <row r="68" spans="2:19" ht="15"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</row>
  </sheetData>
  <sheetProtection/>
  <mergeCells count="37">
    <mergeCell ref="A1:C1"/>
    <mergeCell ref="T1:U1"/>
    <mergeCell ref="L3:Q3"/>
    <mergeCell ref="AA3:AF3"/>
    <mergeCell ref="L6:L8"/>
    <mergeCell ref="M6:Q6"/>
    <mergeCell ref="R6:T6"/>
    <mergeCell ref="M7:M8"/>
    <mergeCell ref="N7:N8"/>
    <mergeCell ref="O7:O8"/>
    <mergeCell ref="P7:P8"/>
    <mergeCell ref="H7:H8"/>
    <mergeCell ref="I7:I8"/>
    <mergeCell ref="J7:J8"/>
    <mergeCell ref="A6:A8"/>
    <mergeCell ref="B6:B8"/>
    <mergeCell ref="C6:J6"/>
    <mergeCell ref="T7:T8"/>
    <mergeCell ref="U7:U8"/>
    <mergeCell ref="V7:V8"/>
    <mergeCell ref="U6:X6"/>
    <mergeCell ref="Y6:Y8"/>
    <mergeCell ref="C7:C8"/>
    <mergeCell ref="D7:D8"/>
    <mergeCell ref="E7:E8"/>
    <mergeCell ref="F7:F8"/>
    <mergeCell ref="G7:G8"/>
    <mergeCell ref="A3:E3"/>
    <mergeCell ref="F3:K3"/>
    <mergeCell ref="L1:N1"/>
    <mergeCell ref="R3:Y3"/>
    <mergeCell ref="W7:W8"/>
    <mergeCell ref="X7:X8"/>
    <mergeCell ref="K6:K8"/>
    <mergeCell ref="Q7:Q8"/>
    <mergeCell ref="R7:R8"/>
    <mergeCell ref="S7:S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J26" sqref="J26"/>
    </sheetView>
  </sheetViews>
  <sheetFormatPr defaultColWidth="7.99609375" defaultRowHeight="13.5"/>
  <cols>
    <col min="1" max="1" width="8.21484375" style="12" customWidth="1"/>
    <col min="2" max="6" width="10.77734375" style="12" customWidth="1"/>
    <col min="7" max="10" width="10.5546875" style="12" customWidth="1"/>
    <col min="11" max="11" width="10.99609375" style="14" customWidth="1"/>
    <col min="12" max="12" width="8.4453125" style="12" customWidth="1"/>
    <col min="13" max="15" width="0.55078125" style="12" customWidth="1"/>
    <col min="16" max="16384" width="7.99609375" style="12" customWidth="1"/>
  </cols>
  <sheetData>
    <row r="1" spans="1:12" s="1356" customFormat="1" ht="12" customHeight="1">
      <c r="A1" s="1498" t="s">
        <v>888</v>
      </c>
      <c r="B1" s="1498"/>
      <c r="C1" s="1498"/>
      <c r="D1" s="1498"/>
      <c r="K1" s="1357"/>
      <c r="L1" s="1358" t="s">
        <v>10</v>
      </c>
    </row>
    <row r="2" s="9" customFormat="1" ht="12" customHeight="1">
      <c r="K2" s="133"/>
    </row>
    <row r="3" spans="1:12" s="144" customFormat="1" ht="21.75" customHeight="1">
      <c r="A3" s="142" t="s">
        <v>636</v>
      </c>
      <c r="B3" s="142"/>
      <c r="C3" s="142"/>
      <c r="D3" s="142"/>
      <c r="E3" s="142"/>
      <c r="F3" s="142"/>
      <c r="G3" s="142" t="s">
        <v>644</v>
      </c>
      <c r="H3" s="142"/>
      <c r="I3" s="142"/>
      <c r="J3" s="142"/>
      <c r="K3" s="143"/>
      <c r="L3" s="142"/>
    </row>
    <row r="4" spans="1:12" s="9" customFormat="1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</row>
    <row r="5" spans="1:12" s="1351" customFormat="1" ht="12" customHeight="1" thickBot="1">
      <c r="A5" s="1352" t="s">
        <v>886</v>
      </c>
      <c r="B5" s="1352"/>
      <c r="C5" s="1352"/>
      <c r="D5" s="1352"/>
      <c r="E5" s="1352"/>
      <c r="F5" s="1352"/>
      <c r="G5" s="1352"/>
      <c r="H5" s="1352"/>
      <c r="I5" s="1352"/>
      <c r="J5" s="1352"/>
      <c r="K5" s="1353"/>
      <c r="L5" s="1354" t="s">
        <v>0</v>
      </c>
    </row>
    <row r="6" spans="1:12" s="220" customFormat="1" ht="13.5" customHeight="1">
      <c r="A6" s="1900" t="s">
        <v>614</v>
      </c>
      <c r="B6" s="1897" t="s">
        <v>615</v>
      </c>
      <c r="C6" s="1897" t="s">
        <v>616</v>
      </c>
      <c r="D6" s="776"/>
      <c r="E6" s="777"/>
      <c r="F6" s="777"/>
      <c r="G6" s="777"/>
      <c r="H6" s="1897" t="s">
        <v>617</v>
      </c>
      <c r="I6" s="776"/>
      <c r="J6" s="778"/>
      <c r="K6" s="779"/>
      <c r="L6" s="1897" t="s">
        <v>25</v>
      </c>
    </row>
    <row r="7" spans="1:12" s="220" customFormat="1" ht="15">
      <c r="A7" s="1901"/>
      <c r="B7" s="1898"/>
      <c r="C7" s="1898"/>
      <c r="D7" s="839" t="s">
        <v>655</v>
      </c>
      <c r="E7" s="840" t="s">
        <v>656</v>
      </c>
      <c r="F7" s="841" t="s">
        <v>657</v>
      </c>
      <c r="G7" s="842" t="s">
        <v>618</v>
      </c>
      <c r="H7" s="1898"/>
      <c r="I7" s="839" t="s">
        <v>658</v>
      </c>
      <c r="J7" s="840" t="s">
        <v>659</v>
      </c>
      <c r="K7" s="843" t="s">
        <v>660</v>
      </c>
      <c r="L7" s="1898"/>
    </row>
    <row r="8" spans="1:12" s="220" customFormat="1" ht="13.5" customHeight="1">
      <c r="A8" s="1901"/>
      <c r="B8" s="1898" t="s">
        <v>1</v>
      </c>
      <c r="C8" s="1898" t="s">
        <v>650</v>
      </c>
      <c r="D8" s="838" t="s">
        <v>645</v>
      </c>
      <c r="E8" s="783"/>
      <c r="F8" s="780"/>
      <c r="G8" s="782"/>
      <c r="H8" s="1898" t="s">
        <v>651</v>
      </c>
      <c r="I8" s="784"/>
      <c r="J8" s="785"/>
      <c r="K8" s="781"/>
      <c r="L8" s="1898"/>
    </row>
    <row r="9" spans="1:12" s="220" customFormat="1" ht="15">
      <c r="A9" s="1902"/>
      <c r="B9" s="1899"/>
      <c r="C9" s="1899"/>
      <c r="D9" s="786" t="s">
        <v>646</v>
      </c>
      <c r="E9" s="787" t="s">
        <v>652</v>
      </c>
      <c r="F9" s="788" t="s">
        <v>648</v>
      </c>
      <c r="G9" s="786" t="s">
        <v>649</v>
      </c>
      <c r="H9" s="1899"/>
      <c r="I9" s="786" t="s">
        <v>647</v>
      </c>
      <c r="J9" s="787" t="s">
        <v>648</v>
      </c>
      <c r="K9" s="789" t="s">
        <v>200</v>
      </c>
      <c r="L9" s="1899"/>
    </row>
    <row r="10" spans="1:12" s="220" customFormat="1" ht="24.75" customHeight="1">
      <c r="A10" s="1359">
        <v>2016</v>
      </c>
      <c r="B10" s="790">
        <v>59438</v>
      </c>
      <c r="C10" s="790">
        <v>40931</v>
      </c>
      <c r="D10" s="790">
        <v>7682</v>
      </c>
      <c r="E10" s="790">
        <v>33238</v>
      </c>
      <c r="F10" s="790">
        <v>0</v>
      </c>
      <c r="G10" s="790">
        <v>11</v>
      </c>
      <c r="H10" s="790">
        <v>18507</v>
      </c>
      <c r="I10" s="790">
        <v>16531</v>
      </c>
      <c r="J10" s="790">
        <v>21</v>
      </c>
      <c r="K10" s="790">
        <v>1955</v>
      </c>
      <c r="L10" s="1360">
        <v>2016</v>
      </c>
    </row>
    <row r="11" spans="1:12" s="220" customFormat="1" ht="24.75" customHeight="1">
      <c r="A11" s="1359">
        <v>2017</v>
      </c>
      <c r="B11" s="790">
        <v>59868</v>
      </c>
      <c r="C11" s="790">
        <v>41153</v>
      </c>
      <c r="D11" s="790">
        <v>7806</v>
      </c>
      <c r="E11" s="790">
        <v>33336</v>
      </c>
      <c r="F11" s="790">
        <v>0</v>
      </c>
      <c r="G11" s="790">
        <v>11</v>
      </c>
      <c r="H11" s="790">
        <v>18715</v>
      </c>
      <c r="I11" s="790">
        <v>16820</v>
      </c>
      <c r="J11" s="790">
        <v>22</v>
      </c>
      <c r="K11" s="790">
        <v>1873</v>
      </c>
      <c r="L11" s="1360">
        <v>2017</v>
      </c>
    </row>
    <row r="12" spans="1:12" s="220" customFormat="1" ht="24.75" customHeight="1">
      <c r="A12" s="1359">
        <v>2018</v>
      </c>
      <c r="B12" s="790">
        <v>79848</v>
      </c>
      <c r="C12" s="790">
        <v>48410</v>
      </c>
      <c r="D12" s="790">
        <v>8008</v>
      </c>
      <c r="E12" s="790">
        <v>38924</v>
      </c>
      <c r="F12" s="790">
        <v>0</v>
      </c>
      <c r="G12" s="790">
        <v>1478</v>
      </c>
      <c r="H12" s="790">
        <v>31438</v>
      </c>
      <c r="I12" s="790">
        <v>23680</v>
      </c>
      <c r="J12" s="790">
        <v>1014</v>
      </c>
      <c r="K12" s="790">
        <v>6744</v>
      </c>
      <c r="L12" s="1360">
        <v>2018</v>
      </c>
    </row>
    <row r="13" spans="1:12" s="220" customFormat="1" ht="24.75" customHeight="1">
      <c r="A13" s="939">
        <v>2019</v>
      </c>
      <c r="B13" s="790">
        <v>81055</v>
      </c>
      <c r="C13" s="790">
        <v>48937</v>
      </c>
      <c r="D13" s="790">
        <v>8200</v>
      </c>
      <c r="E13" s="790">
        <v>39213</v>
      </c>
      <c r="F13" s="790">
        <v>0</v>
      </c>
      <c r="G13" s="790">
        <v>1524</v>
      </c>
      <c r="H13" s="790">
        <v>32118</v>
      </c>
      <c r="I13" s="790">
        <v>24424</v>
      </c>
      <c r="J13" s="790">
        <v>1065</v>
      </c>
      <c r="K13" s="790">
        <v>6629</v>
      </c>
      <c r="L13" s="938">
        <v>2019</v>
      </c>
    </row>
    <row r="14" spans="1:12" s="434" customFormat="1" ht="24.75" customHeight="1">
      <c r="A14" s="791">
        <v>2020</v>
      </c>
      <c r="B14" s="1392">
        <v>61658</v>
      </c>
      <c r="C14" s="1392">
        <v>42079</v>
      </c>
      <c r="D14" s="1392">
        <v>8414</v>
      </c>
      <c r="E14" s="1392">
        <v>33650</v>
      </c>
      <c r="F14" s="1392">
        <v>0</v>
      </c>
      <c r="G14" s="1392">
        <v>15</v>
      </c>
      <c r="H14" s="1392">
        <v>19579</v>
      </c>
      <c r="I14" s="1392">
        <v>17960</v>
      </c>
      <c r="J14" s="1392">
        <v>20</v>
      </c>
      <c r="K14" s="1392">
        <v>1599</v>
      </c>
      <c r="L14" s="792">
        <v>2020</v>
      </c>
    </row>
    <row r="15" spans="1:12" s="220" customFormat="1" ht="3" customHeight="1" thickBo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7"/>
    </row>
    <row r="16" spans="1:12" s="9" customFormat="1" ht="12" customHeight="1">
      <c r="A16" s="9" t="s">
        <v>1204</v>
      </c>
      <c r="G16" s="1355" t="s">
        <v>320</v>
      </c>
      <c r="K16" s="133"/>
      <c r="L16" s="328"/>
    </row>
    <row r="17" spans="2:9" ht="15" customHeight="1">
      <c r="B17" s="13"/>
      <c r="C17" s="13"/>
      <c r="D17" s="13"/>
      <c r="E17" s="13"/>
      <c r="F17" s="13"/>
      <c r="G17" s="13"/>
      <c r="H17" s="13"/>
      <c r="I17" s="13"/>
    </row>
    <row r="18" spans="2:9" ht="15.75">
      <c r="B18" s="13"/>
      <c r="C18" s="13"/>
      <c r="D18" s="13"/>
      <c r="E18" s="13"/>
      <c r="F18" s="13"/>
      <c r="G18" s="13"/>
      <c r="H18" s="13"/>
      <c r="I18" s="13"/>
    </row>
    <row r="19" spans="2:9" ht="15.75">
      <c r="B19" s="13"/>
      <c r="C19" s="13"/>
      <c r="D19" s="13"/>
      <c r="E19" s="13"/>
      <c r="F19" s="13"/>
      <c r="G19" s="13"/>
      <c r="H19" s="13"/>
      <c r="I19" s="13"/>
    </row>
    <row r="20" spans="2:9" ht="15.75">
      <c r="B20" s="13"/>
      <c r="C20" s="13"/>
      <c r="D20" s="13"/>
      <c r="E20" s="13"/>
      <c r="F20" s="13"/>
      <c r="G20" s="13"/>
      <c r="H20" s="13"/>
      <c r="I20" s="13"/>
    </row>
    <row r="21" spans="2:9" ht="15.75">
      <c r="B21" s="13"/>
      <c r="C21" s="13"/>
      <c r="D21" s="13"/>
      <c r="E21" s="13"/>
      <c r="F21" s="13"/>
      <c r="G21" s="13"/>
      <c r="H21" s="13"/>
      <c r="I21" s="13"/>
    </row>
    <row r="22" spans="2:9" ht="15.75">
      <c r="B22" s="13"/>
      <c r="C22" s="13"/>
      <c r="D22" s="13"/>
      <c r="E22" s="13"/>
      <c r="F22" s="13"/>
      <c r="G22" s="13"/>
      <c r="H22" s="13"/>
      <c r="I22" s="13"/>
    </row>
    <row r="23" spans="2:9" ht="15.75">
      <c r="B23" s="13"/>
      <c r="C23" s="13"/>
      <c r="D23" s="13"/>
      <c r="E23" s="13"/>
      <c r="F23" s="13"/>
      <c r="G23" s="13"/>
      <c r="H23" s="13"/>
      <c r="I23" s="13"/>
    </row>
    <row r="24" spans="2:9" ht="15.75">
      <c r="B24" s="13"/>
      <c r="C24" s="13"/>
      <c r="D24" s="13"/>
      <c r="E24" s="13"/>
      <c r="F24" s="13"/>
      <c r="G24" s="13"/>
      <c r="H24" s="13"/>
      <c r="I24" s="13"/>
    </row>
    <row r="25" spans="2:9" ht="15.75">
      <c r="B25" s="13"/>
      <c r="C25" s="13"/>
      <c r="D25" s="13"/>
      <c r="E25" s="13"/>
      <c r="F25" s="13"/>
      <c r="G25" s="13"/>
      <c r="H25" s="13"/>
      <c r="I25" s="13"/>
    </row>
    <row r="26" spans="2:9" ht="15.75">
      <c r="B26" s="13"/>
      <c r="C26" s="13"/>
      <c r="D26" s="13"/>
      <c r="E26" s="13"/>
      <c r="F26" s="13"/>
      <c r="G26" s="13"/>
      <c r="H26" s="13"/>
      <c r="I26" s="13"/>
    </row>
    <row r="27" spans="2:9" ht="15.75">
      <c r="B27" s="13"/>
      <c r="C27" s="13"/>
      <c r="D27" s="13"/>
      <c r="E27" s="13"/>
      <c r="F27" s="13"/>
      <c r="G27" s="13"/>
      <c r="H27" s="13"/>
      <c r="I27" s="13"/>
    </row>
    <row r="28" spans="2:9" ht="15.75">
      <c r="B28" s="13"/>
      <c r="C28" s="13"/>
      <c r="D28" s="13"/>
      <c r="E28" s="13"/>
      <c r="F28" s="13"/>
      <c r="G28" s="13"/>
      <c r="H28" s="13"/>
      <c r="I28" s="13"/>
    </row>
    <row r="29" spans="2:9" ht="15.75">
      <c r="B29" s="13"/>
      <c r="C29" s="13"/>
      <c r="D29" s="13"/>
      <c r="E29" s="13"/>
      <c r="F29" s="13"/>
      <c r="G29" s="13"/>
      <c r="H29" s="13"/>
      <c r="I29" s="13"/>
    </row>
    <row r="30" spans="2:9" ht="15.75">
      <c r="B30" s="13"/>
      <c r="C30" s="13"/>
      <c r="D30" s="13"/>
      <c r="E30" s="13"/>
      <c r="F30" s="13"/>
      <c r="G30" s="13"/>
      <c r="H30" s="13"/>
      <c r="I30" s="13"/>
    </row>
    <row r="31" spans="2:9" ht="15.75">
      <c r="B31" s="13"/>
      <c r="C31" s="13"/>
      <c r="D31" s="13"/>
      <c r="E31" s="13"/>
      <c r="F31" s="13"/>
      <c r="G31" s="13"/>
      <c r="H31" s="13"/>
      <c r="I31" s="13"/>
    </row>
    <row r="32" spans="2:9" ht="15.75">
      <c r="B32" s="13"/>
      <c r="C32" s="13"/>
      <c r="D32" s="13"/>
      <c r="E32" s="13"/>
      <c r="F32" s="13"/>
      <c r="G32" s="13"/>
      <c r="H32" s="13"/>
      <c r="I32" s="13"/>
    </row>
    <row r="33" spans="2:9" ht="15.75">
      <c r="B33" s="13"/>
      <c r="C33" s="13"/>
      <c r="D33" s="13"/>
      <c r="E33" s="13"/>
      <c r="F33" s="13"/>
      <c r="G33" s="13"/>
      <c r="H33" s="13"/>
      <c r="I33" s="13"/>
    </row>
    <row r="34" spans="2:9" ht="15.75">
      <c r="B34" s="13"/>
      <c r="C34" s="13"/>
      <c r="D34" s="13"/>
      <c r="E34" s="13"/>
      <c r="F34" s="13"/>
      <c r="G34" s="13"/>
      <c r="H34" s="13"/>
      <c r="I34" s="13"/>
    </row>
    <row r="35" spans="2:9" ht="15.75">
      <c r="B35" s="13"/>
      <c r="C35" s="13"/>
      <c r="D35" s="13"/>
      <c r="E35" s="13"/>
      <c r="F35" s="13"/>
      <c r="G35" s="13"/>
      <c r="H35" s="13"/>
      <c r="I35" s="13"/>
    </row>
    <row r="36" spans="2:9" ht="12.75" customHeight="1">
      <c r="B36" s="13"/>
      <c r="C36" s="13"/>
      <c r="D36" s="13"/>
      <c r="E36" s="13"/>
      <c r="F36" s="13"/>
      <c r="G36" s="13"/>
      <c r="H36" s="13"/>
      <c r="I36" s="13"/>
    </row>
    <row r="37" spans="2:9" ht="12.75" customHeight="1">
      <c r="B37" s="13"/>
      <c r="C37" s="13"/>
      <c r="D37" s="13"/>
      <c r="E37" s="13"/>
      <c r="F37" s="13"/>
      <c r="G37" s="13"/>
      <c r="H37" s="13"/>
      <c r="I37" s="13"/>
    </row>
    <row r="38" spans="2:9" ht="12.75" customHeight="1">
      <c r="B38" s="13"/>
      <c r="C38" s="13"/>
      <c r="D38" s="13"/>
      <c r="E38" s="13"/>
      <c r="F38" s="13"/>
      <c r="G38" s="13"/>
      <c r="H38" s="13"/>
      <c r="I38" s="13"/>
    </row>
    <row r="39" spans="2:9" ht="12.75" customHeight="1">
      <c r="B39" s="13"/>
      <c r="C39" s="13"/>
      <c r="D39" s="13"/>
      <c r="E39" s="13"/>
      <c r="F39" s="13"/>
      <c r="G39" s="13"/>
      <c r="H39" s="13"/>
      <c r="I39" s="13"/>
    </row>
    <row r="40" spans="2:9" ht="12.75" customHeight="1">
      <c r="B40" s="13"/>
      <c r="C40" s="13"/>
      <c r="D40" s="13"/>
      <c r="E40" s="13"/>
      <c r="F40" s="13"/>
      <c r="G40" s="13"/>
      <c r="H40" s="13"/>
      <c r="I40" s="13"/>
    </row>
    <row r="41" spans="2:9" ht="15.75">
      <c r="B41" s="13"/>
      <c r="C41" s="13"/>
      <c r="D41" s="13"/>
      <c r="E41" s="13"/>
      <c r="F41" s="13"/>
      <c r="G41" s="13"/>
      <c r="H41" s="13"/>
      <c r="I41" s="13"/>
    </row>
    <row r="42" spans="2:9" ht="15.75">
      <c r="B42" s="13"/>
      <c r="C42" s="13"/>
      <c r="D42" s="13"/>
      <c r="E42" s="13"/>
      <c r="F42" s="13"/>
      <c r="G42" s="13"/>
      <c r="H42" s="13"/>
      <c r="I42" s="13"/>
    </row>
    <row r="43" spans="2:9" ht="15.75">
      <c r="B43" s="13"/>
      <c r="C43" s="13"/>
      <c r="D43" s="13"/>
      <c r="E43" s="13"/>
      <c r="F43" s="13"/>
      <c r="G43" s="13"/>
      <c r="H43" s="13"/>
      <c r="I43" s="13"/>
    </row>
    <row r="44" spans="2:9" ht="15.75">
      <c r="B44" s="13"/>
      <c r="C44" s="13"/>
      <c r="D44" s="13"/>
      <c r="E44" s="13"/>
      <c r="F44" s="13"/>
      <c r="G44" s="13"/>
      <c r="H44" s="13"/>
      <c r="I44" s="13"/>
    </row>
    <row r="45" spans="2:9" ht="15.75">
      <c r="B45" s="13"/>
      <c r="C45" s="13"/>
      <c r="D45" s="13"/>
      <c r="E45" s="13"/>
      <c r="F45" s="13"/>
      <c r="G45" s="13"/>
      <c r="H45" s="13"/>
      <c r="I45" s="13"/>
    </row>
    <row r="46" spans="2:9" ht="15.75">
      <c r="B46" s="13"/>
      <c r="C46" s="13"/>
      <c r="D46" s="13"/>
      <c r="E46" s="13"/>
      <c r="F46" s="13"/>
      <c r="G46" s="13"/>
      <c r="H46" s="13"/>
      <c r="I46" s="13"/>
    </row>
    <row r="47" spans="2:9" ht="15.75">
      <c r="B47" s="13"/>
      <c r="C47" s="13"/>
      <c r="D47" s="13"/>
      <c r="E47" s="13"/>
      <c r="F47" s="13"/>
      <c r="G47" s="13"/>
      <c r="H47" s="13"/>
      <c r="I47" s="13"/>
    </row>
    <row r="48" spans="2:9" ht="15.75">
      <c r="B48" s="13"/>
      <c r="C48" s="13"/>
      <c r="D48" s="13"/>
      <c r="E48" s="13"/>
      <c r="F48" s="13"/>
      <c r="G48" s="13"/>
      <c r="H48" s="13"/>
      <c r="I48" s="13"/>
    </row>
    <row r="49" spans="2:9" ht="15.75">
      <c r="B49" s="13"/>
      <c r="C49" s="13"/>
      <c r="D49" s="13"/>
      <c r="E49" s="13"/>
      <c r="F49" s="13"/>
      <c r="G49" s="13"/>
      <c r="H49" s="13"/>
      <c r="I49" s="13"/>
    </row>
    <row r="50" spans="2:9" ht="15.75">
      <c r="B50" s="13"/>
      <c r="C50" s="13"/>
      <c r="D50" s="13"/>
      <c r="E50" s="13"/>
      <c r="F50" s="13"/>
      <c r="G50" s="13"/>
      <c r="H50" s="13"/>
      <c r="I50" s="13"/>
    </row>
    <row r="51" spans="2:9" ht="15.75">
      <c r="B51" s="13"/>
      <c r="C51" s="13"/>
      <c r="D51" s="13"/>
      <c r="E51" s="13"/>
      <c r="F51" s="13"/>
      <c r="G51" s="13"/>
      <c r="H51" s="13"/>
      <c r="I51" s="13"/>
    </row>
    <row r="52" spans="2:9" ht="15.75">
      <c r="B52" s="13"/>
      <c r="C52" s="13"/>
      <c r="D52" s="13"/>
      <c r="E52" s="13"/>
      <c r="F52" s="13"/>
      <c r="G52" s="13"/>
      <c r="H52" s="13"/>
      <c r="I52" s="13"/>
    </row>
    <row r="53" spans="2:9" ht="15.75">
      <c r="B53" s="13"/>
      <c r="C53" s="13"/>
      <c r="D53" s="13"/>
      <c r="E53" s="13"/>
      <c r="F53" s="13"/>
      <c r="G53" s="13"/>
      <c r="H53" s="13"/>
      <c r="I53" s="13"/>
    </row>
    <row r="54" spans="2:9" ht="15.75">
      <c r="B54" s="13"/>
      <c r="C54" s="13"/>
      <c r="D54" s="13"/>
      <c r="E54" s="13"/>
      <c r="F54" s="13"/>
      <c r="G54" s="13"/>
      <c r="H54" s="13"/>
      <c r="I54" s="13"/>
    </row>
    <row r="55" spans="2:9" ht="15.75">
      <c r="B55" s="13"/>
      <c r="C55" s="13"/>
      <c r="D55" s="13"/>
      <c r="E55" s="13"/>
      <c r="F55" s="13"/>
      <c r="G55" s="13"/>
      <c r="H55" s="13"/>
      <c r="I55" s="13"/>
    </row>
    <row r="56" spans="2:9" ht="15.75">
      <c r="B56" s="13"/>
      <c r="C56" s="13"/>
      <c r="D56" s="13"/>
      <c r="E56" s="13"/>
      <c r="F56" s="13"/>
      <c r="G56" s="13"/>
      <c r="H56" s="13"/>
      <c r="I56" s="13"/>
    </row>
    <row r="57" spans="2:9" ht="15.75">
      <c r="B57" s="13"/>
      <c r="C57" s="13"/>
      <c r="D57" s="13"/>
      <c r="E57" s="13"/>
      <c r="F57" s="13"/>
      <c r="G57" s="13"/>
      <c r="H57" s="13"/>
      <c r="I57" s="13"/>
    </row>
    <row r="58" spans="2:9" ht="15.75">
      <c r="B58" s="13"/>
      <c r="C58" s="13"/>
      <c r="D58" s="13"/>
      <c r="E58" s="13"/>
      <c r="F58" s="13"/>
      <c r="G58" s="13"/>
      <c r="H58" s="13"/>
      <c r="I58" s="13"/>
    </row>
    <row r="59" spans="2:9" ht="15.75">
      <c r="B59" s="13"/>
      <c r="C59" s="13"/>
      <c r="D59" s="13"/>
      <c r="E59" s="13"/>
      <c r="F59" s="13"/>
      <c r="G59" s="13"/>
      <c r="H59" s="13"/>
      <c r="I59" s="13"/>
    </row>
    <row r="60" spans="2:9" ht="15.75">
      <c r="B60" s="13"/>
      <c r="C60" s="13"/>
      <c r="D60" s="13"/>
      <c r="E60" s="13"/>
      <c r="F60" s="13"/>
      <c r="G60" s="13"/>
      <c r="H60" s="13"/>
      <c r="I60" s="13"/>
    </row>
    <row r="61" spans="2:9" ht="15.75">
      <c r="B61" s="13"/>
      <c r="C61" s="13"/>
      <c r="D61" s="13"/>
      <c r="E61" s="13"/>
      <c r="F61" s="13"/>
      <c r="G61" s="13"/>
      <c r="H61" s="13"/>
      <c r="I61" s="13"/>
    </row>
    <row r="62" spans="2:9" ht="15.75">
      <c r="B62" s="13"/>
      <c r="C62" s="13"/>
      <c r="D62" s="13"/>
      <c r="E62" s="13"/>
      <c r="F62" s="13"/>
      <c r="G62" s="13"/>
      <c r="H62" s="13"/>
      <c r="I62" s="13"/>
    </row>
    <row r="63" spans="2:9" ht="15.75">
      <c r="B63" s="13"/>
      <c r="C63" s="13"/>
      <c r="D63" s="13"/>
      <c r="E63" s="13"/>
      <c r="F63" s="13"/>
      <c r="G63" s="13"/>
      <c r="H63" s="13"/>
      <c r="I63" s="13"/>
    </row>
    <row r="64" spans="2:9" ht="15.75">
      <c r="B64" s="13"/>
      <c r="C64" s="13"/>
      <c r="D64" s="13"/>
      <c r="E64" s="13"/>
      <c r="F64" s="13"/>
      <c r="G64" s="13"/>
      <c r="H64" s="13"/>
      <c r="I64" s="13"/>
    </row>
    <row r="65" spans="2:9" ht="15.75">
      <c r="B65" s="13"/>
      <c r="C65" s="13"/>
      <c r="D65" s="13"/>
      <c r="E65" s="13"/>
      <c r="F65" s="13"/>
      <c r="G65" s="13"/>
      <c r="H65" s="13"/>
      <c r="I65" s="13"/>
    </row>
    <row r="66" spans="2:9" ht="15.75">
      <c r="B66" s="13"/>
      <c r="C66" s="13"/>
      <c r="D66" s="13"/>
      <c r="E66" s="13"/>
      <c r="F66" s="13"/>
      <c r="G66" s="13"/>
      <c r="H66" s="13"/>
      <c r="I66" s="13"/>
    </row>
    <row r="67" spans="2:9" ht="15.75">
      <c r="B67" s="13"/>
      <c r="C67" s="13"/>
      <c r="D67" s="13"/>
      <c r="E67" s="13"/>
      <c r="F67" s="13"/>
      <c r="G67" s="13"/>
      <c r="H67" s="13"/>
      <c r="I67" s="13"/>
    </row>
    <row r="68" spans="2:9" ht="15.75">
      <c r="B68" s="13"/>
      <c r="C68" s="13"/>
      <c r="D68" s="13"/>
      <c r="E68" s="13"/>
      <c r="F68" s="13"/>
      <c r="G68" s="13"/>
      <c r="H68" s="13"/>
      <c r="I68" s="13"/>
    </row>
  </sheetData>
  <sheetProtection/>
  <mergeCells count="10">
    <mergeCell ref="L6:L9"/>
    <mergeCell ref="A1:B1"/>
    <mergeCell ref="C1:D1"/>
    <mergeCell ref="B6:B7"/>
    <mergeCell ref="C6:C7"/>
    <mergeCell ref="H6:H7"/>
    <mergeCell ref="A6:A9"/>
    <mergeCell ref="B8:B9"/>
    <mergeCell ref="C8:C9"/>
    <mergeCell ref="H8:H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9"/>
  <sheetViews>
    <sheetView zoomScale="91" zoomScaleNormal="91" zoomScalePageLayoutView="0" workbookViewId="0" topLeftCell="A1">
      <selection activeCell="N28" sqref="N28"/>
    </sheetView>
  </sheetViews>
  <sheetFormatPr defaultColWidth="7.99609375" defaultRowHeight="14.25" customHeight="1"/>
  <cols>
    <col min="1" max="1" width="9.5546875" style="22" customWidth="1"/>
    <col min="2" max="2" width="13.88671875" style="22" customWidth="1"/>
    <col min="3" max="4" width="13.6640625" style="22" customWidth="1"/>
    <col min="5" max="5" width="14.3359375" style="22" customWidth="1"/>
    <col min="6" max="6" width="13.88671875" style="22" customWidth="1"/>
    <col min="7" max="7" width="13.99609375" style="22" customWidth="1"/>
    <col min="8" max="8" width="13.88671875" style="22" customWidth="1"/>
    <col min="9" max="9" width="13.99609375" style="22" customWidth="1"/>
    <col min="10" max="10" width="9.5546875" style="16" customWidth="1"/>
    <col min="11" max="11" width="0.3359375" style="24" customWidth="1"/>
    <col min="12" max="12" width="0.78125" style="24" customWidth="1"/>
    <col min="13" max="16384" width="7.99609375" style="24" customWidth="1"/>
  </cols>
  <sheetData>
    <row r="1" spans="1:10" s="1365" customFormat="1" ht="12" customHeight="1">
      <c r="A1" s="1498" t="s">
        <v>888</v>
      </c>
      <c r="B1" s="1498"/>
      <c r="C1" s="1498"/>
      <c r="D1" s="1363"/>
      <c r="E1" s="1363"/>
      <c r="F1" s="1363"/>
      <c r="G1" s="1363"/>
      <c r="H1" s="1363"/>
      <c r="I1" s="1363"/>
      <c r="J1" s="1364" t="s">
        <v>124</v>
      </c>
    </row>
    <row r="2" spans="1:10" s="17" customFormat="1" ht="12" customHeight="1">
      <c r="A2" s="15"/>
      <c r="B2" s="15"/>
      <c r="C2" s="15"/>
      <c r="D2" s="15"/>
      <c r="E2" s="15"/>
      <c r="F2" s="15"/>
      <c r="G2" s="15"/>
      <c r="H2" s="15"/>
      <c r="I2" s="15"/>
      <c r="J2" s="16"/>
    </row>
    <row r="3" spans="1:10" s="149" customFormat="1" ht="21" customHeight="1">
      <c r="A3" s="145" t="s">
        <v>637</v>
      </c>
      <c r="B3" s="145"/>
      <c r="C3" s="145"/>
      <c r="D3" s="145"/>
      <c r="E3" s="145"/>
      <c r="F3" s="146" t="s">
        <v>638</v>
      </c>
      <c r="G3" s="147"/>
      <c r="H3" s="145"/>
      <c r="I3" s="145"/>
      <c r="J3" s="148"/>
    </row>
    <row r="4" spans="1:10" s="17" customFormat="1" ht="12" customHeight="1">
      <c r="A4" s="18"/>
      <c r="B4" s="18"/>
      <c r="C4" s="18"/>
      <c r="D4" s="18"/>
      <c r="E4" s="18"/>
      <c r="F4" s="19"/>
      <c r="G4" s="19"/>
      <c r="H4" s="18"/>
      <c r="I4" s="18"/>
      <c r="J4" s="20"/>
    </row>
    <row r="5" spans="1:10" s="1366" customFormat="1" ht="12" customHeight="1" thickBot="1">
      <c r="A5" s="1366" t="s">
        <v>1205</v>
      </c>
      <c r="F5" s="1367"/>
      <c r="G5" s="1367"/>
      <c r="H5" s="1367"/>
      <c r="I5" s="1367"/>
      <c r="J5" s="1368" t="s">
        <v>125</v>
      </c>
    </row>
    <row r="6" spans="1:10" s="210" customFormat="1" ht="14.25" customHeight="1">
      <c r="A6" s="1906" t="s">
        <v>619</v>
      </c>
      <c r="B6" s="1907" t="s">
        <v>1206</v>
      </c>
      <c r="C6" s="1908"/>
      <c r="D6" s="1907" t="s">
        <v>174</v>
      </c>
      <c r="E6" s="1908"/>
      <c r="F6" s="1907" t="s">
        <v>175</v>
      </c>
      <c r="G6" s="1908"/>
      <c r="H6" s="1913" t="s">
        <v>176</v>
      </c>
      <c r="I6" s="1908"/>
      <c r="J6" s="1903" t="s">
        <v>126</v>
      </c>
    </row>
    <row r="7" spans="1:10" s="210" customFormat="1" ht="14.25" customHeight="1">
      <c r="A7" s="1834"/>
      <c r="B7" s="1909"/>
      <c r="C7" s="1910"/>
      <c r="D7" s="1909"/>
      <c r="E7" s="1910"/>
      <c r="F7" s="1909"/>
      <c r="G7" s="1910"/>
      <c r="H7" s="1909"/>
      <c r="I7" s="1910"/>
      <c r="J7" s="1904"/>
    </row>
    <row r="8" spans="1:10" s="210" customFormat="1" ht="2.25" customHeight="1">
      <c r="A8" s="1834"/>
      <c r="B8" s="1911"/>
      <c r="C8" s="1912"/>
      <c r="D8" s="1911"/>
      <c r="E8" s="1912"/>
      <c r="F8" s="1911"/>
      <c r="G8" s="1912"/>
      <c r="H8" s="1911"/>
      <c r="I8" s="1912"/>
      <c r="J8" s="1904"/>
    </row>
    <row r="9" spans="1:10" s="210" customFormat="1" ht="14.25" customHeight="1">
      <c r="A9" s="1834"/>
      <c r="B9" s="211" t="s">
        <v>155</v>
      </c>
      <c r="C9" s="212" t="s">
        <v>156</v>
      </c>
      <c r="D9" s="213" t="s">
        <v>155</v>
      </c>
      <c r="E9" s="212" t="s">
        <v>156</v>
      </c>
      <c r="F9" s="212" t="s">
        <v>155</v>
      </c>
      <c r="G9" s="212" t="s">
        <v>156</v>
      </c>
      <c r="H9" s="212" t="s">
        <v>155</v>
      </c>
      <c r="I9" s="212" t="s">
        <v>156</v>
      </c>
      <c r="J9" s="1904"/>
    </row>
    <row r="10" spans="1:10" s="210" customFormat="1" ht="14.25" customHeight="1">
      <c r="A10" s="1835"/>
      <c r="B10" s="214" t="s">
        <v>127</v>
      </c>
      <c r="C10" s="215" t="s">
        <v>128</v>
      </c>
      <c r="D10" s="216" t="s">
        <v>129</v>
      </c>
      <c r="E10" s="215" t="s">
        <v>130</v>
      </c>
      <c r="F10" s="216" t="s">
        <v>131</v>
      </c>
      <c r="G10" s="215" t="s">
        <v>130</v>
      </c>
      <c r="H10" s="216" t="s">
        <v>131</v>
      </c>
      <c r="I10" s="215" t="s">
        <v>130</v>
      </c>
      <c r="J10" s="1905"/>
    </row>
    <row r="11" spans="1:10" s="210" customFormat="1" ht="6" customHeight="1">
      <c r="A11" s="217"/>
      <c r="B11" s="219"/>
      <c r="C11" s="219"/>
      <c r="D11" s="219"/>
      <c r="E11" s="219"/>
      <c r="F11" s="219"/>
      <c r="G11" s="219"/>
      <c r="H11" s="219"/>
      <c r="I11" s="219"/>
      <c r="J11" s="218"/>
    </row>
    <row r="12" spans="1:10" s="210" customFormat="1" ht="19.5" customHeight="1">
      <c r="A12" s="217">
        <v>2016</v>
      </c>
      <c r="B12" s="372">
        <v>186</v>
      </c>
      <c r="C12" s="372">
        <v>5833</v>
      </c>
      <c r="D12" s="372">
        <v>153</v>
      </c>
      <c r="E12" s="372">
        <v>4900</v>
      </c>
      <c r="F12" s="372">
        <v>1</v>
      </c>
      <c r="G12" s="372">
        <v>41</v>
      </c>
      <c r="H12" s="372">
        <v>32</v>
      </c>
      <c r="I12" s="372">
        <v>892</v>
      </c>
      <c r="J12" s="218">
        <v>2016</v>
      </c>
    </row>
    <row r="13" spans="1:10" s="210" customFormat="1" ht="19.5" customHeight="1">
      <c r="A13" s="217">
        <v>2017</v>
      </c>
      <c r="B13" s="372">
        <v>179</v>
      </c>
      <c r="C13" s="372">
        <v>5716</v>
      </c>
      <c r="D13" s="372">
        <v>151</v>
      </c>
      <c r="E13" s="372">
        <v>4893</v>
      </c>
      <c r="F13" s="372">
        <v>1</v>
      </c>
      <c r="G13" s="372">
        <v>33</v>
      </c>
      <c r="H13" s="372">
        <v>27</v>
      </c>
      <c r="I13" s="372">
        <v>790</v>
      </c>
      <c r="J13" s="218">
        <v>2017</v>
      </c>
    </row>
    <row r="14" spans="1:10" s="210" customFormat="1" ht="19.5" customHeight="1">
      <c r="A14" s="217">
        <v>2018</v>
      </c>
      <c r="B14" s="372">
        <v>180</v>
      </c>
      <c r="C14" s="372">
        <v>5525</v>
      </c>
      <c r="D14" s="372">
        <v>153</v>
      </c>
      <c r="E14" s="372">
        <v>4736</v>
      </c>
      <c r="F14" s="372">
        <v>1</v>
      </c>
      <c r="G14" s="372">
        <v>39</v>
      </c>
      <c r="H14" s="372">
        <v>26</v>
      </c>
      <c r="I14" s="372">
        <v>750</v>
      </c>
      <c r="J14" s="218">
        <v>2018</v>
      </c>
    </row>
    <row r="15" spans="1:10" s="210" customFormat="1" ht="19.5" customHeight="1">
      <c r="A15" s="217">
        <v>2019</v>
      </c>
      <c r="B15" s="372">
        <v>165</v>
      </c>
      <c r="C15" s="372">
        <v>5397</v>
      </c>
      <c r="D15" s="372">
        <v>139</v>
      </c>
      <c r="E15" s="372">
        <v>4555</v>
      </c>
      <c r="F15" s="372">
        <v>1</v>
      </c>
      <c r="G15" s="372">
        <v>61</v>
      </c>
      <c r="H15" s="372">
        <v>25</v>
      </c>
      <c r="I15" s="372">
        <v>781</v>
      </c>
      <c r="J15" s="218">
        <v>2019</v>
      </c>
    </row>
    <row r="16" spans="1:10" s="210" customFormat="1" ht="19.5" customHeight="1">
      <c r="A16" s="804">
        <v>2020</v>
      </c>
      <c r="B16" s="805">
        <f aca="true" t="shared" si="0" ref="B16:I16">SUM(B17:B33)</f>
        <v>168</v>
      </c>
      <c r="C16" s="805">
        <f t="shared" si="0"/>
        <v>4892</v>
      </c>
      <c r="D16" s="805">
        <f t="shared" si="0"/>
        <v>141</v>
      </c>
      <c r="E16" s="805">
        <f t="shared" si="0"/>
        <v>4211</v>
      </c>
      <c r="F16" s="1383">
        <f t="shared" si="0"/>
        <v>1</v>
      </c>
      <c r="G16" s="1383">
        <f t="shared" si="0"/>
        <v>43</v>
      </c>
      <c r="H16" s="1383">
        <f t="shared" si="0"/>
        <v>26</v>
      </c>
      <c r="I16" s="1383">
        <f t="shared" si="0"/>
        <v>638</v>
      </c>
      <c r="J16" s="806">
        <v>2020</v>
      </c>
    </row>
    <row r="17" spans="1:10" s="210" customFormat="1" ht="19.5" customHeight="1">
      <c r="A17" s="793" t="s">
        <v>1207</v>
      </c>
      <c r="B17" s="802">
        <f aca="true" t="shared" si="1" ref="B17:C33">SUM(D17,F17,H17)</f>
        <v>1</v>
      </c>
      <c r="C17" s="802">
        <f t="shared" si="1"/>
        <v>43</v>
      </c>
      <c r="D17" s="803">
        <v>0</v>
      </c>
      <c r="E17" s="803">
        <v>0</v>
      </c>
      <c r="F17" s="1384">
        <v>1</v>
      </c>
      <c r="G17" s="1384">
        <v>43</v>
      </c>
      <c r="H17" s="1384">
        <v>0</v>
      </c>
      <c r="I17" s="1384">
        <v>0</v>
      </c>
      <c r="J17" s="218" t="s">
        <v>166</v>
      </c>
    </row>
    <row r="18" spans="1:10" s="210" customFormat="1" ht="18.75" customHeight="1">
      <c r="A18" s="793" t="s">
        <v>1218</v>
      </c>
      <c r="B18" s="802">
        <f t="shared" si="1"/>
        <v>8</v>
      </c>
      <c r="C18" s="802">
        <f t="shared" si="1"/>
        <v>199</v>
      </c>
      <c r="D18" s="803">
        <v>7</v>
      </c>
      <c r="E18" s="803">
        <v>179</v>
      </c>
      <c r="F18" s="1384">
        <v>0</v>
      </c>
      <c r="G18" s="1384">
        <v>0</v>
      </c>
      <c r="H18" s="1385">
        <v>1</v>
      </c>
      <c r="I18" s="1384">
        <v>20</v>
      </c>
      <c r="J18" s="1369" t="s">
        <v>53</v>
      </c>
    </row>
    <row r="19" spans="1:10" s="210" customFormat="1" ht="19.5" customHeight="1">
      <c r="A19" s="793" t="s">
        <v>1208</v>
      </c>
      <c r="B19" s="802">
        <f t="shared" si="1"/>
        <v>4</v>
      </c>
      <c r="C19" s="802">
        <f t="shared" si="1"/>
        <v>49</v>
      </c>
      <c r="D19" s="803">
        <v>3</v>
      </c>
      <c r="E19" s="803">
        <v>45</v>
      </c>
      <c r="F19" s="1384">
        <v>0</v>
      </c>
      <c r="G19" s="1384">
        <v>0</v>
      </c>
      <c r="H19" s="1385">
        <v>1</v>
      </c>
      <c r="I19" s="1384">
        <v>4</v>
      </c>
      <c r="J19" s="1369" t="s">
        <v>1219</v>
      </c>
    </row>
    <row r="20" spans="1:10" s="210" customFormat="1" ht="19.5" customHeight="1">
      <c r="A20" s="793" t="s">
        <v>639</v>
      </c>
      <c r="B20" s="802">
        <f t="shared" si="1"/>
        <v>12</v>
      </c>
      <c r="C20" s="802">
        <f t="shared" si="1"/>
        <v>305</v>
      </c>
      <c r="D20" s="803">
        <v>8</v>
      </c>
      <c r="E20" s="803">
        <v>178</v>
      </c>
      <c r="F20" s="1384">
        <v>0</v>
      </c>
      <c r="G20" s="1384">
        <v>0</v>
      </c>
      <c r="H20" s="1385">
        <v>4</v>
      </c>
      <c r="I20" s="1384">
        <v>127</v>
      </c>
      <c r="J20" s="1369" t="s">
        <v>1220</v>
      </c>
    </row>
    <row r="21" spans="1:10" s="210" customFormat="1" ht="19.5" customHeight="1">
      <c r="A21" s="793" t="s">
        <v>1221</v>
      </c>
      <c r="B21" s="802">
        <f t="shared" si="1"/>
        <v>17</v>
      </c>
      <c r="C21" s="802">
        <f t="shared" si="1"/>
        <v>341</v>
      </c>
      <c r="D21" s="803">
        <v>15</v>
      </c>
      <c r="E21" s="803">
        <v>158</v>
      </c>
      <c r="F21" s="1384">
        <v>0</v>
      </c>
      <c r="G21" s="1384">
        <v>0</v>
      </c>
      <c r="H21" s="1385">
        <v>2</v>
      </c>
      <c r="I21" s="1384">
        <v>183</v>
      </c>
      <c r="J21" s="1369" t="s">
        <v>54</v>
      </c>
    </row>
    <row r="22" spans="1:10" s="210" customFormat="1" ht="19.5" customHeight="1">
      <c r="A22" s="793" t="s">
        <v>1222</v>
      </c>
      <c r="B22" s="802">
        <f t="shared" si="1"/>
        <v>5</v>
      </c>
      <c r="C22" s="802">
        <f t="shared" si="1"/>
        <v>139</v>
      </c>
      <c r="D22" s="803">
        <v>4</v>
      </c>
      <c r="E22" s="803">
        <v>133</v>
      </c>
      <c r="F22" s="1384">
        <v>0</v>
      </c>
      <c r="G22" s="1384">
        <v>0</v>
      </c>
      <c r="H22" s="1385">
        <v>1</v>
      </c>
      <c r="I22" s="1384">
        <v>6</v>
      </c>
      <c r="J22" s="1369" t="s">
        <v>52</v>
      </c>
    </row>
    <row r="23" spans="1:10" s="210" customFormat="1" ht="19.5" customHeight="1">
      <c r="A23" s="793" t="s">
        <v>1209</v>
      </c>
      <c r="B23" s="802">
        <f t="shared" si="1"/>
        <v>4</v>
      </c>
      <c r="C23" s="802">
        <f t="shared" si="1"/>
        <v>75</v>
      </c>
      <c r="D23" s="803">
        <v>3</v>
      </c>
      <c r="E23" s="803">
        <v>74</v>
      </c>
      <c r="F23" s="1384">
        <v>0</v>
      </c>
      <c r="G23" s="1384">
        <v>0</v>
      </c>
      <c r="H23" s="1385">
        <v>1</v>
      </c>
      <c r="I23" s="1384">
        <v>1</v>
      </c>
      <c r="J23" s="1369" t="s">
        <v>55</v>
      </c>
    </row>
    <row r="24" spans="1:10" s="210" customFormat="1" ht="19.5" customHeight="1">
      <c r="A24" s="793" t="s">
        <v>1210</v>
      </c>
      <c r="B24" s="802">
        <f t="shared" si="1"/>
        <v>5</v>
      </c>
      <c r="C24" s="802">
        <f t="shared" si="1"/>
        <v>97</v>
      </c>
      <c r="D24" s="803">
        <v>4</v>
      </c>
      <c r="E24" s="803">
        <v>95</v>
      </c>
      <c r="F24" s="1384">
        <v>0</v>
      </c>
      <c r="G24" s="1384">
        <v>0</v>
      </c>
      <c r="H24" s="1385">
        <v>1</v>
      </c>
      <c r="I24" s="1384">
        <v>2</v>
      </c>
      <c r="J24" s="1369" t="s">
        <v>1223</v>
      </c>
    </row>
    <row r="25" spans="1:10" s="210" customFormat="1" ht="19.5" customHeight="1">
      <c r="A25" s="793" t="s">
        <v>1211</v>
      </c>
      <c r="B25" s="802">
        <f t="shared" si="1"/>
        <v>8</v>
      </c>
      <c r="C25" s="802">
        <f t="shared" si="1"/>
        <v>158</v>
      </c>
      <c r="D25" s="803">
        <v>7</v>
      </c>
      <c r="E25" s="803">
        <v>152</v>
      </c>
      <c r="F25" s="1384">
        <v>0</v>
      </c>
      <c r="G25" s="1384">
        <v>0</v>
      </c>
      <c r="H25" s="1385">
        <v>1</v>
      </c>
      <c r="I25" s="1384">
        <v>6</v>
      </c>
      <c r="J25" s="1369" t="s">
        <v>56</v>
      </c>
    </row>
    <row r="26" spans="1:10" s="210" customFormat="1" ht="19.5" customHeight="1">
      <c r="A26" s="793" t="s">
        <v>1212</v>
      </c>
      <c r="B26" s="802">
        <f t="shared" si="1"/>
        <v>4</v>
      </c>
      <c r="C26" s="802">
        <f t="shared" si="1"/>
        <v>58</v>
      </c>
      <c r="D26" s="803">
        <v>3</v>
      </c>
      <c r="E26" s="803">
        <v>54</v>
      </c>
      <c r="F26" s="1384">
        <v>0</v>
      </c>
      <c r="G26" s="1384">
        <v>0</v>
      </c>
      <c r="H26" s="1385">
        <v>1</v>
      </c>
      <c r="I26" s="1384">
        <v>4</v>
      </c>
      <c r="J26" s="1369" t="s">
        <v>57</v>
      </c>
    </row>
    <row r="27" spans="1:10" s="210" customFormat="1" ht="19.5" customHeight="1">
      <c r="A27" s="793" t="s">
        <v>1213</v>
      </c>
      <c r="B27" s="802">
        <f t="shared" si="1"/>
        <v>3</v>
      </c>
      <c r="C27" s="802">
        <f t="shared" si="1"/>
        <v>37</v>
      </c>
      <c r="D27" s="803">
        <v>2</v>
      </c>
      <c r="E27" s="803">
        <v>36</v>
      </c>
      <c r="F27" s="1384">
        <v>0</v>
      </c>
      <c r="G27" s="1384">
        <v>0</v>
      </c>
      <c r="H27" s="1385">
        <v>1</v>
      </c>
      <c r="I27" s="1384">
        <v>1</v>
      </c>
      <c r="J27" s="1369" t="s">
        <v>1224</v>
      </c>
    </row>
    <row r="28" spans="1:10" s="210" customFormat="1" ht="19.5" customHeight="1">
      <c r="A28" s="793" t="s">
        <v>1214</v>
      </c>
      <c r="B28" s="802">
        <f t="shared" si="1"/>
        <v>5</v>
      </c>
      <c r="C28" s="802">
        <f t="shared" si="1"/>
        <v>75</v>
      </c>
      <c r="D28" s="803">
        <v>4</v>
      </c>
      <c r="E28" s="803">
        <v>73</v>
      </c>
      <c r="F28" s="1384">
        <v>0</v>
      </c>
      <c r="G28" s="1384">
        <v>0</v>
      </c>
      <c r="H28" s="1385">
        <v>1</v>
      </c>
      <c r="I28" s="1384">
        <v>2</v>
      </c>
      <c r="J28" s="1369" t="s">
        <v>132</v>
      </c>
    </row>
    <row r="29" spans="1:10" s="210" customFormat="1" ht="19.5" customHeight="1">
      <c r="A29" s="793" t="s">
        <v>1225</v>
      </c>
      <c r="B29" s="802">
        <f t="shared" si="1"/>
        <v>20</v>
      </c>
      <c r="C29" s="802">
        <f t="shared" si="1"/>
        <v>753</v>
      </c>
      <c r="D29" s="803">
        <v>17</v>
      </c>
      <c r="E29" s="803">
        <v>698</v>
      </c>
      <c r="F29" s="1384">
        <v>0</v>
      </c>
      <c r="G29" s="1384">
        <v>0</v>
      </c>
      <c r="H29" s="1385">
        <v>3</v>
      </c>
      <c r="I29" s="1384">
        <v>55</v>
      </c>
      <c r="J29" s="1369" t="s">
        <v>1226</v>
      </c>
    </row>
    <row r="30" spans="1:10" s="210" customFormat="1" ht="19.5" customHeight="1">
      <c r="A30" s="793" t="s">
        <v>1227</v>
      </c>
      <c r="B30" s="802">
        <f t="shared" si="1"/>
        <v>14</v>
      </c>
      <c r="C30" s="802">
        <f t="shared" si="1"/>
        <v>521</v>
      </c>
      <c r="D30" s="803">
        <v>10</v>
      </c>
      <c r="E30" s="803">
        <v>356</v>
      </c>
      <c r="F30" s="1384">
        <v>0</v>
      </c>
      <c r="G30" s="1384">
        <v>0</v>
      </c>
      <c r="H30" s="1385">
        <v>4</v>
      </c>
      <c r="I30" s="1384">
        <v>165</v>
      </c>
      <c r="J30" s="1369" t="s">
        <v>3</v>
      </c>
    </row>
    <row r="31" spans="1:10" s="210" customFormat="1" ht="19.5" customHeight="1">
      <c r="A31" s="793" t="s">
        <v>1228</v>
      </c>
      <c r="B31" s="802">
        <f t="shared" si="1"/>
        <v>24</v>
      </c>
      <c r="C31" s="802">
        <f t="shared" si="1"/>
        <v>875</v>
      </c>
      <c r="D31" s="803">
        <v>23</v>
      </c>
      <c r="E31" s="803">
        <v>866</v>
      </c>
      <c r="F31" s="1384">
        <v>0</v>
      </c>
      <c r="G31" s="1384">
        <v>0</v>
      </c>
      <c r="H31" s="1385">
        <v>1</v>
      </c>
      <c r="I31" s="1384">
        <v>9</v>
      </c>
      <c r="J31" s="1369" t="s">
        <v>4</v>
      </c>
    </row>
    <row r="32" spans="1:10" s="210" customFormat="1" ht="19.5" customHeight="1">
      <c r="A32" s="793" t="s">
        <v>1229</v>
      </c>
      <c r="B32" s="802">
        <f t="shared" si="1"/>
        <v>24</v>
      </c>
      <c r="C32" s="802">
        <f t="shared" si="1"/>
        <v>851</v>
      </c>
      <c r="D32" s="803">
        <v>22</v>
      </c>
      <c r="E32" s="803">
        <v>799</v>
      </c>
      <c r="F32" s="1384">
        <v>0</v>
      </c>
      <c r="G32" s="1384">
        <v>0</v>
      </c>
      <c r="H32" s="1385">
        <v>2</v>
      </c>
      <c r="I32" s="1384">
        <v>52</v>
      </c>
      <c r="J32" s="1369" t="s">
        <v>5</v>
      </c>
    </row>
    <row r="33" spans="1:10" s="210" customFormat="1" ht="19.5" customHeight="1" thickBot="1">
      <c r="A33" s="373" t="s">
        <v>1215</v>
      </c>
      <c r="B33" s="1410">
        <f t="shared" si="1"/>
        <v>10</v>
      </c>
      <c r="C33" s="1410">
        <f t="shared" si="1"/>
        <v>316</v>
      </c>
      <c r="D33" s="1411">
        <v>9</v>
      </c>
      <c r="E33" s="1411">
        <v>315</v>
      </c>
      <c r="F33" s="1412">
        <v>0</v>
      </c>
      <c r="G33" s="1412">
        <v>0</v>
      </c>
      <c r="H33" s="1413">
        <v>1</v>
      </c>
      <c r="I33" s="1412">
        <v>1</v>
      </c>
      <c r="J33" s="1414" t="s">
        <v>6</v>
      </c>
    </row>
    <row r="34" spans="1:10" s="210" customFormat="1" ht="4.5" customHeight="1">
      <c r="A34" s="1408"/>
      <c r="B34" s="219"/>
      <c r="C34" s="219"/>
      <c r="D34" s="219"/>
      <c r="E34" s="219"/>
      <c r="F34" s="219"/>
      <c r="G34" s="219"/>
      <c r="H34" s="219"/>
      <c r="I34" s="219"/>
      <c r="J34" s="1409"/>
    </row>
    <row r="35" spans="1:9" s="17" customFormat="1" ht="12" customHeight="1">
      <c r="A35" s="1361" t="s">
        <v>278</v>
      </c>
      <c r="B35" s="371"/>
      <c r="C35" s="371"/>
      <c r="D35" s="371"/>
      <c r="E35" s="371"/>
      <c r="F35" s="1362" t="s">
        <v>277</v>
      </c>
      <c r="H35" s="371"/>
      <c r="I35" s="371"/>
    </row>
    <row r="36" spans="1:10" s="17" customFormat="1" ht="14.25" customHeight="1">
      <c r="A36" s="15"/>
      <c r="B36" s="21"/>
      <c r="C36" s="21"/>
      <c r="D36" s="21"/>
      <c r="E36" s="21"/>
      <c r="F36" s="21"/>
      <c r="G36" s="21"/>
      <c r="H36" s="21"/>
      <c r="I36" s="21"/>
      <c r="J36" s="16"/>
    </row>
    <row r="37" spans="1:10" s="17" customFormat="1" ht="14.25" customHeight="1">
      <c r="A37" s="22"/>
      <c r="B37" s="23"/>
      <c r="C37" s="23"/>
      <c r="D37" s="23"/>
      <c r="E37" s="23"/>
      <c r="F37" s="23"/>
      <c r="G37" s="23"/>
      <c r="H37" s="23"/>
      <c r="I37" s="23"/>
      <c r="J37" s="16"/>
    </row>
    <row r="38" spans="2:9" ht="14.25" customHeight="1">
      <c r="B38" s="23"/>
      <c r="C38" s="23"/>
      <c r="D38" s="23"/>
      <c r="E38" s="23"/>
      <c r="F38" s="23"/>
      <c r="G38" s="23"/>
      <c r="H38" s="23"/>
      <c r="I38" s="23"/>
    </row>
    <row r="39" spans="2:9" ht="14.25" customHeight="1">
      <c r="B39" s="23"/>
      <c r="C39" s="23"/>
      <c r="D39" s="23"/>
      <c r="E39" s="23"/>
      <c r="F39" s="23"/>
      <c r="G39" s="23"/>
      <c r="H39" s="23"/>
      <c r="I39" s="23"/>
    </row>
  </sheetData>
  <sheetProtection/>
  <mergeCells count="7">
    <mergeCell ref="J6:J10"/>
    <mergeCell ref="A1:C1"/>
    <mergeCell ref="A6:A10"/>
    <mergeCell ref="B6:C8"/>
    <mergeCell ref="D6:E8"/>
    <mergeCell ref="F6:G8"/>
    <mergeCell ref="H6:I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zoomScale="84" zoomScaleNormal="84" zoomScalePageLayoutView="0" workbookViewId="0" topLeftCell="A1">
      <selection activeCell="J6" sqref="J6:J9"/>
    </sheetView>
  </sheetViews>
  <sheetFormatPr defaultColWidth="7.99609375" defaultRowHeight="13.5"/>
  <cols>
    <col min="1" max="1" width="12.77734375" style="122" customWidth="1"/>
    <col min="2" max="8" width="10.77734375" style="120" customWidth="1"/>
    <col min="9" max="9" width="10.77734375" style="121" customWidth="1"/>
    <col min="10" max="10" width="12.77734375" style="120" customWidth="1"/>
    <col min="11" max="11" width="1.4375" style="121" customWidth="1"/>
    <col min="12" max="12" width="5.5546875" style="121" customWidth="1"/>
    <col min="13" max="16384" width="7.99609375" style="121" customWidth="1"/>
  </cols>
  <sheetData>
    <row r="1" spans="1:10" s="998" customFormat="1" ht="11.25">
      <c r="A1" s="1498" t="s">
        <v>896</v>
      </c>
      <c r="B1" s="1498"/>
      <c r="C1" s="1498"/>
      <c r="D1" s="997"/>
      <c r="E1" s="997"/>
      <c r="F1" s="997"/>
      <c r="G1" s="997"/>
      <c r="H1" s="997"/>
      <c r="J1" s="953" t="s">
        <v>9</v>
      </c>
    </row>
    <row r="2" spans="1:10" s="119" customFormat="1" ht="10.5" customHeight="1">
      <c r="A2" s="365"/>
      <c r="B2" s="364"/>
      <c r="C2" s="364"/>
      <c r="D2" s="364"/>
      <c r="E2" s="364"/>
      <c r="F2" s="364"/>
      <c r="G2" s="364"/>
      <c r="H2" s="364"/>
      <c r="J2" s="364"/>
    </row>
    <row r="3" spans="1:10" s="126" customFormat="1" ht="22.5">
      <c r="A3" s="1544" t="s">
        <v>179</v>
      </c>
      <c r="B3" s="1544"/>
      <c r="C3" s="1544"/>
      <c r="D3" s="1544"/>
      <c r="E3" s="1544"/>
      <c r="F3" s="1545" t="s">
        <v>875</v>
      </c>
      <c r="G3" s="1545"/>
      <c r="H3" s="1545"/>
      <c r="I3" s="1545"/>
      <c r="J3" s="1545"/>
    </row>
    <row r="4" spans="1:10" s="367" customFormat="1" ht="12.75" customHeight="1">
      <c r="A4" s="366"/>
      <c r="B4" s="366"/>
      <c r="C4" s="366"/>
      <c r="D4" s="366"/>
      <c r="E4" s="366"/>
      <c r="F4" s="366"/>
      <c r="G4" s="1533"/>
      <c r="H4" s="1533"/>
      <c r="I4" s="1533"/>
      <c r="J4" s="1533"/>
    </row>
    <row r="5" spans="1:10" s="127" customFormat="1" ht="15.75" thickBot="1">
      <c r="A5" s="252" t="s">
        <v>48</v>
      </c>
      <c r="J5" s="254" t="s">
        <v>0</v>
      </c>
    </row>
    <row r="6" spans="1:10" s="127" customFormat="1" ht="15" customHeight="1">
      <c r="A6" s="1546" t="s">
        <v>884</v>
      </c>
      <c r="B6" s="1534" t="s">
        <v>883</v>
      </c>
      <c r="C6" s="930" t="s">
        <v>876</v>
      </c>
      <c r="D6" s="595"/>
      <c r="E6" s="595"/>
      <c r="F6" s="595"/>
      <c r="G6" s="596"/>
      <c r="H6" s="597"/>
      <c r="I6" s="1541" t="s">
        <v>882</v>
      </c>
      <c r="J6" s="1537" t="s">
        <v>389</v>
      </c>
    </row>
    <row r="7" spans="1:10" s="127" customFormat="1" ht="15" customHeight="1">
      <c r="A7" s="1547"/>
      <c r="B7" s="1535"/>
      <c r="C7" s="598"/>
      <c r="D7" s="599" t="s">
        <v>400</v>
      </c>
      <c r="E7" s="600" t="s">
        <v>401</v>
      </c>
      <c r="F7" s="599" t="s">
        <v>402</v>
      </c>
      <c r="G7" s="599" t="s">
        <v>403</v>
      </c>
      <c r="H7" s="600" t="s">
        <v>417</v>
      </c>
      <c r="I7" s="1542"/>
      <c r="J7" s="1538"/>
    </row>
    <row r="8" spans="1:10" s="127" customFormat="1" ht="15" customHeight="1">
      <c r="A8" s="1547"/>
      <c r="B8" s="1535"/>
      <c r="C8" s="600"/>
      <c r="D8" s="598"/>
      <c r="E8" s="598"/>
      <c r="F8" s="598"/>
      <c r="G8" s="598"/>
      <c r="H8" s="598"/>
      <c r="I8" s="1542"/>
      <c r="J8" s="1539"/>
    </row>
    <row r="9" spans="1:10" s="127" customFormat="1" ht="15" customHeight="1">
      <c r="A9" s="1548"/>
      <c r="B9" s="1536"/>
      <c r="C9" s="601"/>
      <c r="D9" s="602" t="s">
        <v>877</v>
      </c>
      <c r="E9" s="601" t="s">
        <v>878</v>
      </c>
      <c r="F9" s="602" t="s">
        <v>879</v>
      </c>
      <c r="G9" s="602" t="s">
        <v>880</v>
      </c>
      <c r="H9" s="601" t="s">
        <v>881</v>
      </c>
      <c r="I9" s="1543"/>
      <c r="J9" s="1540"/>
    </row>
    <row r="10" spans="1:10" s="127" customFormat="1" ht="21" customHeight="1">
      <c r="A10" s="988">
        <v>2016</v>
      </c>
      <c r="B10" s="989">
        <v>265</v>
      </c>
      <c r="C10" s="603">
        <v>265</v>
      </c>
      <c r="D10" s="603">
        <v>16</v>
      </c>
      <c r="E10" s="603">
        <v>70</v>
      </c>
      <c r="F10" s="603">
        <v>63</v>
      </c>
      <c r="G10" s="603">
        <v>62</v>
      </c>
      <c r="H10" s="603">
        <v>54</v>
      </c>
      <c r="I10" s="603">
        <v>0</v>
      </c>
      <c r="J10" s="990">
        <v>2016</v>
      </c>
    </row>
    <row r="11" spans="1:10" s="127" customFormat="1" ht="21" customHeight="1">
      <c r="A11" s="988">
        <v>2017</v>
      </c>
      <c r="B11" s="989">
        <v>270</v>
      </c>
      <c r="C11" s="603">
        <v>270</v>
      </c>
      <c r="D11" s="603">
        <v>16</v>
      </c>
      <c r="E11" s="603">
        <v>70</v>
      </c>
      <c r="F11" s="603">
        <v>64</v>
      </c>
      <c r="G11" s="603">
        <v>64</v>
      </c>
      <c r="H11" s="603">
        <v>56</v>
      </c>
      <c r="I11" s="603">
        <v>0</v>
      </c>
      <c r="J11" s="990">
        <v>2017</v>
      </c>
    </row>
    <row r="12" spans="1:10" s="127" customFormat="1" ht="21" customHeight="1">
      <c r="A12" s="988">
        <v>2018</v>
      </c>
      <c r="B12" s="989">
        <v>279</v>
      </c>
      <c r="C12" s="603">
        <v>279</v>
      </c>
      <c r="D12" s="603">
        <v>16</v>
      </c>
      <c r="E12" s="603">
        <v>70</v>
      </c>
      <c r="F12" s="603">
        <v>68</v>
      </c>
      <c r="G12" s="603">
        <v>66</v>
      </c>
      <c r="H12" s="603">
        <v>59</v>
      </c>
      <c r="I12" s="603">
        <v>0</v>
      </c>
      <c r="J12" s="990">
        <v>2018</v>
      </c>
    </row>
    <row r="13" spans="1:10" s="127" customFormat="1" ht="21" customHeight="1">
      <c r="A13" s="987">
        <v>2019</v>
      </c>
      <c r="B13" s="989">
        <v>283</v>
      </c>
      <c r="C13" s="603">
        <v>283</v>
      </c>
      <c r="D13" s="603">
        <v>16</v>
      </c>
      <c r="E13" s="603">
        <v>73</v>
      </c>
      <c r="F13" s="603">
        <v>69</v>
      </c>
      <c r="G13" s="603">
        <v>67</v>
      </c>
      <c r="H13" s="603">
        <v>58</v>
      </c>
      <c r="I13" s="603">
        <v>0</v>
      </c>
      <c r="J13" s="883">
        <v>2019</v>
      </c>
    </row>
    <row r="14" spans="1:10" s="260" customFormat="1" ht="21" customHeight="1">
      <c r="A14" s="604">
        <v>2020</v>
      </c>
      <c r="B14" s="605">
        <f>I14+C14</f>
        <v>327</v>
      </c>
      <c r="C14" s="606">
        <f>SUM(D14:H14)</f>
        <v>327</v>
      </c>
      <c r="D14" s="606">
        <f aca="true" t="shared" si="0" ref="D14:I14">SUM(D15:D30)</f>
        <v>16</v>
      </c>
      <c r="E14" s="606">
        <f t="shared" si="0"/>
        <v>77</v>
      </c>
      <c r="F14" s="606">
        <f t="shared" si="0"/>
        <v>76</v>
      </c>
      <c r="G14" s="606">
        <f t="shared" si="0"/>
        <v>93</v>
      </c>
      <c r="H14" s="606">
        <f t="shared" si="0"/>
        <v>65</v>
      </c>
      <c r="I14" s="606">
        <f t="shared" si="0"/>
        <v>0</v>
      </c>
      <c r="J14" s="607">
        <v>2020</v>
      </c>
    </row>
    <row r="15" spans="1:10" s="259" customFormat="1" ht="21" customHeight="1">
      <c r="A15" s="608" t="s">
        <v>418</v>
      </c>
      <c r="B15" s="609">
        <f aca="true" t="shared" si="1" ref="B15:B30">I15+C15</f>
        <v>24</v>
      </c>
      <c r="C15" s="610">
        <f aca="true" t="shared" si="2" ref="C15:C30">SUM(D15:H15)</f>
        <v>24</v>
      </c>
      <c r="D15" s="610">
        <v>1</v>
      </c>
      <c r="E15" s="610">
        <v>6</v>
      </c>
      <c r="F15" s="610">
        <v>5</v>
      </c>
      <c r="G15" s="610">
        <v>7</v>
      </c>
      <c r="H15" s="610">
        <v>5</v>
      </c>
      <c r="I15" s="611">
        <v>0</v>
      </c>
      <c r="J15" s="612" t="s">
        <v>245</v>
      </c>
    </row>
    <row r="16" spans="1:10" s="259" customFormat="1" ht="21" customHeight="1">
      <c r="A16" s="608" t="s">
        <v>419</v>
      </c>
      <c r="B16" s="609">
        <f t="shared" si="1"/>
        <v>16</v>
      </c>
      <c r="C16" s="610">
        <f t="shared" si="2"/>
        <v>16</v>
      </c>
      <c r="D16" s="610">
        <v>1</v>
      </c>
      <c r="E16" s="610">
        <v>5</v>
      </c>
      <c r="F16" s="610">
        <v>3</v>
      </c>
      <c r="G16" s="610">
        <v>4</v>
      </c>
      <c r="H16" s="610">
        <v>3</v>
      </c>
      <c r="I16" s="611">
        <v>0</v>
      </c>
      <c r="J16" s="612" t="s">
        <v>246</v>
      </c>
    </row>
    <row r="17" spans="1:10" s="259" customFormat="1" ht="21" customHeight="1">
      <c r="A17" s="608" t="s">
        <v>420</v>
      </c>
      <c r="B17" s="609">
        <f t="shared" si="1"/>
        <v>21</v>
      </c>
      <c r="C17" s="610">
        <f t="shared" si="2"/>
        <v>21</v>
      </c>
      <c r="D17" s="610">
        <v>1</v>
      </c>
      <c r="E17" s="610">
        <v>5</v>
      </c>
      <c r="F17" s="610">
        <v>5</v>
      </c>
      <c r="G17" s="610">
        <v>7</v>
      </c>
      <c r="H17" s="610">
        <v>3</v>
      </c>
      <c r="I17" s="611">
        <v>0</v>
      </c>
      <c r="J17" s="612" t="s">
        <v>247</v>
      </c>
    </row>
    <row r="18" spans="1:10" s="259" customFormat="1" ht="21" customHeight="1">
      <c r="A18" s="608" t="s">
        <v>421</v>
      </c>
      <c r="B18" s="609">
        <f t="shared" si="1"/>
        <v>29</v>
      </c>
      <c r="C18" s="610">
        <f t="shared" si="2"/>
        <v>29</v>
      </c>
      <c r="D18" s="610">
        <v>1</v>
      </c>
      <c r="E18" s="610">
        <v>7</v>
      </c>
      <c r="F18" s="610">
        <v>6</v>
      </c>
      <c r="G18" s="610">
        <v>10</v>
      </c>
      <c r="H18" s="610">
        <v>5</v>
      </c>
      <c r="I18" s="611">
        <v>0</v>
      </c>
      <c r="J18" s="612" t="s">
        <v>248</v>
      </c>
    </row>
    <row r="19" spans="1:10" s="259" customFormat="1" ht="21" customHeight="1">
      <c r="A19" s="608" t="s">
        <v>422</v>
      </c>
      <c r="B19" s="609">
        <f t="shared" si="1"/>
        <v>21</v>
      </c>
      <c r="C19" s="610">
        <f t="shared" si="2"/>
        <v>21</v>
      </c>
      <c r="D19" s="610">
        <v>1</v>
      </c>
      <c r="E19" s="610">
        <v>6</v>
      </c>
      <c r="F19" s="610">
        <v>5</v>
      </c>
      <c r="G19" s="610">
        <v>6</v>
      </c>
      <c r="H19" s="610">
        <v>3</v>
      </c>
      <c r="I19" s="611">
        <v>0</v>
      </c>
      <c r="J19" s="612" t="s">
        <v>249</v>
      </c>
    </row>
    <row r="20" spans="1:10" s="259" customFormat="1" ht="21" customHeight="1">
      <c r="A20" s="608" t="s">
        <v>423</v>
      </c>
      <c r="B20" s="609">
        <f t="shared" si="1"/>
        <v>20</v>
      </c>
      <c r="C20" s="610">
        <f t="shared" si="2"/>
        <v>20</v>
      </c>
      <c r="D20" s="610">
        <v>1</v>
      </c>
      <c r="E20" s="610">
        <v>6</v>
      </c>
      <c r="F20" s="610">
        <v>4</v>
      </c>
      <c r="G20" s="610">
        <v>5</v>
      </c>
      <c r="H20" s="610">
        <v>4</v>
      </c>
      <c r="I20" s="611">
        <v>0</v>
      </c>
      <c r="J20" s="612" t="s">
        <v>250</v>
      </c>
    </row>
    <row r="21" spans="1:10" s="259" customFormat="1" ht="21" customHeight="1">
      <c r="A21" s="608" t="s">
        <v>424</v>
      </c>
      <c r="B21" s="609">
        <f t="shared" si="1"/>
        <v>20</v>
      </c>
      <c r="C21" s="610">
        <f t="shared" si="2"/>
        <v>20</v>
      </c>
      <c r="D21" s="610">
        <v>1</v>
      </c>
      <c r="E21" s="610">
        <v>6</v>
      </c>
      <c r="F21" s="610">
        <v>4</v>
      </c>
      <c r="G21" s="610">
        <v>5</v>
      </c>
      <c r="H21" s="610">
        <v>4</v>
      </c>
      <c r="I21" s="611">
        <v>0</v>
      </c>
      <c r="J21" s="612" t="s">
        <v>251</v>
      </c>
    </row>
    <row r="22" spans="1:10" s="259" customFormat="1" ht="21" customHeight="1">
      <c r="A22" s="608" t="s">
        <v>425</v>
      </c>
      <c r="B22" s="609">
        <f t="shared" si="1"/>
        <v>21</v>
      </c>
      <c r="C22" s="610">
        <f t="shared" si="2"/>
        <v>21</v>
      </c>
      <c r="D22" s="610">
        <v>1</v>
      </c>
      <c r="E22" s="610">
        <v>4</v>
      </c>
      <c r="F22" s="610">
        <v>4</v>
      </c>
      <c r="G22" s="610">
        <v>4</v>
      </c>
      <c r="H22" s="610">
        <v>8</v>
      </c>
      <c r="I22" s="611">
        <v>0</v>
      </c>
      <c r="J22" s="612" t="s">
        <v>252</v>
      </c>
    </row>
    <row r="23" spans="1:12" s="259" customFormat="1" ht="21" customHeight="1">
      <c r="A23" s="608" t="s">
        <v>426</v>
      </c>
      <c r="B23" s="609">
        <f t="shared" si="1"/>
        <v>20</v>
      </c>
      <c r="C23" s="610">
        <f t="shared" si="2"/>
        <v>20</v>
      </c>
      <c r="D23" s="610">
        <v>1</v>
      </c>
      <c r="E23" s="610">
        <v>5</v>
      </c>
      <c r="F23" s="610">
        <v>4</v>
      </c>
      <c r="G23" s="610">
        <v>6</v>
      </c>
      <c r="H23" s="610">
        <v>4</v>
      </c>
      <c r="I23" s="611">
        <v>0</v>
      </c>
      <c r="J23" s="612" t="s">
        <v>253</v>
      </c>
      <c r="L23" s="896"/>
    </row>
    <row r="24" spans="1:10" s="259" customFormat="1" ht="21" customHeight="1">
      <c r="A24" s="608" t="s">
        <v>427</v>
      </c>
      <c r="B24" s="609">
        <f t="shared" si="1"/>
        <v>18</v>
      </c>
      <c r="C24" s="610">
        <f t="shared" si="2"/>
        <v>18</v>
      </c>
      <c r="D24" s="610">
        <v>1</v>
      </c>
      <c r="E24" s="610">
        <v>4</v>
      </c>
      <c r="F24" s="610">
        <v>6</v>
      </c>
      <c r="G24" s="610">
        <v>4</v>
      </c>
      <c r="H24" s="610">
        <v>3</v>
      </c>
      <c r="I24" s="611">
        <v>0</v>
      </c>
      <c r="J24" s="612" t="s">
        <v>254</v>
      </c>
    </row>
    <row r="25" spans="1:10" s="259" customFormat="1" ht="21" customHeight="1">
      <c r="A25" s="608" t="s">
        <v>428</v>
      </c>
      <c r="B25" s="609">
        <f t="shared" si="1"/>
        <v>19</v>
      </c>
      <c r="C25" s="610">
        <f t="shared" si="2"/>
        <v>19</v>
      </c>
      <c r="D25" s="610">
        <v>1</v>
      </c>
      <c r="E25" s="610">
        <v>6</v>
      </c>
      <c r="F25" s="610">
        <v>4</v>
      </c>
      <c r="G25" s="610">
        <v>6</v>
      </c>
      <c r="H25" s="610">
        <v>2</v>
      </c>
      <c r="I25" s="611">
        <v>0</v>
      </c>
      <c r="J25" s="612" t="s">
        <v>255</v>
      </c>
    </row>
    <row r="26" spans="1:10" s="259" customFormat="1" ht="21" customHeight="1">
      <c r="A26" s="608" t="s">
        <v>429</v>
      </c>
      <c r="B26" s="609">
        <f t="shared" si="1"/>
        <v>22</v>
      </c>
      <c r="C26" s="610">
        <f t="shared" si="2"/>
        <v>22</v>
      </c>
      <c r="D26" s="610">
        <v>1</v>
      </c>
      <c r="E26" s="610">
        <v>3</v>
      </c>
      <c r="F26" s="610">
        <v>6</v>
      </c>
      <c r="G26" s="610">
        <v>6</v>
      </c>
      <c r="H26" s="610">
        <v>6</v>
      </c>
      <c r="I26" s="611">
        <v>0</v>
      </c>
      <c r="J26" s="612" t="s">
        <v>256</v>
      </c>
    </row>
    <row r="27" spans="1:10" s="259" customFormat="1" ht="21" customHeight="1">
      <c r="A27" s="608" t="s">
        <v>430</v>
      </c>
      <c r="B27" s="609">
        <f t="shared" si="1"/>
        <v>18</v>
      </c>
      <c r="C27" s="610">
        <f t="shared" si="2"/>
        <v>18</v>
      </c>
      <c r="D27" s="610">
        <v>1</v>
      </c>
      <c r="E27" s="610">
        <v>4</v>
      </c>
      <c r="F27" s="610">
        <v>4</v>
      </c>
      <c r="G27" s="610">
        <v>7</v>
      </c>
      <c r="H27" s="610">
        <v>2</v>
      </c>
      <c r="I27" s="611">
        <v>0</v>
      </c>
      <c r="J27" s="612" t="s">
        <v>3</v>
      </c>
    </row>
    <row r="28" spans="1:10" s="259" customFormat="1" ht="21" customHeight="1">
      <c r="A28" s="608" t="s">
        <v>431</v>
      </c>
      <c r="B28" s="609">
        <f t="shared" si="1"/>
        <v>20</v>
      </c>
      <c r="C28" s="610">
        <f t="shared" si="2"/>
        <v>20</v>
      </c>
      <c r="D28" s="610">
        <v>1</v>
      </c>
      <c r="E28" s="610">
        <v>3</v>
      </c>
      <c r="F28" s="610">
        <v>5</v>
      </c>
      <c r="G28" s="610">
        <v>8</v>
      </c>
      <c r="H28" s="610">
        <v>3</v>
      </c>
      <c r="I28" s="611">
        <v>0</v>
      </c>
      <c r="J28" s="612" t="s">
        <v>4</v>
      </c>
    </row>
    <row r="29" spans="1:10" s="259" customFormat="1" ht="20.25" customHeight="1">
      <c r="A29" s="608" t="s">
        <v>432</v>
      </c>
      <c r="B29" s="609">
        <f t="shared" si="1"/>
        <v>19</v>
      </c>
      <c r="C29" s="610">
        <f t="shared" si="2"/>
        <v>19</v>
      </c>
      <c r="D29" s="610">
        <v>1</v>
      </c>
      <c r="E29" s="610">
        <v>3</v>
      </c>
      <c r="F29" s="610">
        <v>6</v>
      </c>
      <c r="G29" s="610">
        <v>4</v>
      </c>
      <c r="H29" s="610">
        <v>5</v>
      </c>
      <c r="I29" s="611">
        <v>0</v>
      </c>
      <c r="J29" s="612" t="s">
        <v>5</v>
      </c>
    </row>
    <row r="30" spans="1:10" s="259" customFormat="1" ht="21.75" customHeight="1">
      <c r="A30" s="608" t="s">
        <v>433</v>
      </c>
      <c r="B30" s="609">
        <f t="shared" si="1"/>
        <v>19</v>
      </c>
      <c r="C30" s="610">
        <f t="shared" si="2"/>
        <v>19</v>
      </c>
      <c r="D30" s="610">
        <v>1</v>
      </c>
      <c r="E30" s="610">
        <v>4</v>
      </c>
      <c r="F30" s="613">
        <v>5</v>
      </c>
      <c r="G30" s="610">
        <v>4</v>
      </c>
      <c r="H30" s="610">
        <v>5</v>
      </c>
      <c r="I30" s="611">
        <v>0</v>
      </c>
      <c r="J30" s="612" t="s">
        <v>6</v>
      </c>
    </row>
    <row r="31" spans="1:10" s="259" customFormat="1" ht="2.25" customHeight="1" thickBot="1">
      <c r="A31" s="261"/>
      <c r="B31" s="262"/>
      <c r="C31" s="262"/>
      <c r="D31" s="262"/>
      <c r="E31" s="262"/>
      <c r="F31" s="262"/>
      <c r="G31" s="262"/>
      <c r="H31" s="262"/>
      <c r="I31" s="263"/>
      <c r="J31" s="264"/>
    </row>
    <row r="32" spans="1:10" s="127" customFormat="1" ht="15">
      <c r="A32" s="252" t="s">
        <v>285</v>
      </c>
      <c r="C32" s="253"/>
      <c r="D32" s="253"/>
      <c r="E32" s="253"/>
      <c r="F32" s="130" t="s">
        <v>165</v>
      </c>
      <c r="H32" s="253"/>
      <c r="J32" s="254"/>
    </row>
    <row r="33" spans="1:10" s="119" customFormat="1" ht="15.75">
      <c r="A33" s="368"/>
      <c r="B33" s="250"/>
      <c r="C33" s="369"/>
      <c r="D33" s="369"/>
      <c r="E33" s="369"/>
      <c r="F33" s="369"/>
      <c r="G33" s="369"/>
      <c r="H33" s="369"/>
      <c r="I33" s="251"/>
      <c r="J33" s="251"/>
    </row>
    <row r="34" spans="1:10" s="119" customFormat="1" ht="15.75">
      <c r="A34" s="368"/>
      <c r="B34" s="250"/>
      <c r="C34" s="369"/>
      <c r="D34" s="369"/>
      <c r="E34" s="369"/>
      <c r="F34" s="369"/>
      <c r="G34" s="369"/>
      <c r="H34" s="369"/>
      <c r="I34" s="251"/>
      <c r="J34" s="251"/>
    </row>
    <row r="35" spans="1:10" ht="15.75">
      <c r="A35" s="368"/>
      <c r="J35" s="370"/>
    </row>
    <row r="36" spans="1:10" ht="15.75">
      <c r="A36" s="368"/>
      <c r="J36" s="370"/>
    </row>
    <row r="37" spans="1:10" ht="15.75">
      <c r="A37" s="368"/>
      <c r="J37" s="370"/>
    </row>
    <row r="38" ht="15.75">
      <c r="J38" s="370"/>
    </row>
    <row r="39" ht="15.75">
      <c r="J39" s="370"/>
    </row>
    <row r="40" ht="15.75">
      <c r="J40" s="370"/>
    </row>
    <row r="41" ht="15.75">
      <c r="J41" s="370"/>
    </row>
    <row r="42" ht="15.75">
      <c r="J42" s="370"/>
    </row>
    <row r="43" ht="15.75">
      <c r="J43" s="370"/>
    </row>
    <row r="44" ht="15.75">
      <c r="J44" s="370"/>
    </row>
    <row r="45" ht="15.75">
      <c r="J45" s="370"/>
    </row>
    <row r="46" ht="15.75">
      <c r="J46" s="370"/>
    </row>
    <row r="47" ht="15.75">
      <c r="J47" s="370"/>
    </row>
    <row r="48" ht="15.75">
      <c r="J48" s="370"/>
    </row>
    <row r="49" ht="15.75">
      <c r="J49" s="370"/>
    </row>
    <row r="50" ht="15.75">
      <c r="J50" s="370"/>
    </row>
    <row r="51" ht="15.75">
      <c r="J51" s="370"/>
    </row>
    <row r="52" ht="15.75">
      <c r="J52" s="370"/>
    </row>
    <row r="53" ht="15.75">
      <c r="J53" s="370"/>
    </row>
    <row r="54" ht="15.75">
      <c r="J54" s="370"/>
    </row>
    <row r="55" ht="15.75">
      <c r="J55" s="370"/>
    </row>
    <row r="56" ht="15.75">
      <c r="J56" s="370"/>
    </row>
    <row r="57" ht="15.75">
      <c r="J57" s="370"/>
    </row>
    <row r="58" ht="15.75">
      <c r="J58" s="370"/>
    </row>
    <row r="59" ht="15.75">
      <c r="J59" s="370"/>
    </row>
    <row r="60" ht="15.75">
      <c r="J60" s="370"/>
    </row>
    <row r="61" ht="15.75">
      <c r="J61" s="370"/>
    </row>
    <row r="62" ht="15.75">
      <c r="J62" s="370"/>
    </row>
    <row r="63" ht="15.75">
      <c r="J63" s="370"/>
    </row>
    <row r="64" ht="15.75">
      <c r="J64" s="370"/>
    </row>
    <row r="65" ht="15.75">
      <c r="J65" s="370"/>
    </row>
    <row r="66" ht="15.75">
      <c r="J66" s="370"/>
    </row>
    <row r="67" ht="15.75">
      <c r="J67" s="370"/>
    </row>
    <row r="68" ht="15.75">
      <c r="J68" s="370"/>
    </row>
    <row r="69" ht="15.75">
      <c r="J69" s="370"/>
    </row>
    <row r="70" ht="15.75">
      <c r="J70" s="370"/>
    </row>
    <row r="71" ht="15.75">
      <c r="J71" s="370"/>
    </row>
    <row r="72" ht="15.75">
      <c r="J72" s="370"/>
    </row>
    <row r="73" ht="15.75">
      <c r="J73" s="370"/>
    </row>
    <row r="74" ht="15.75">
      <c r="J74" s="370"/>
    </row>
    <row r="75" ht="15.75">
      <c r="J75" s="370"/>
    </row>
    <row r="76" ht="15.75">
      <c r="J76" s="370"/>
    </row>
    <row r="77" ht="15.75">
      <c r="J77" s="370"/>
    </row>
    <row r="78" ht="15.75">
      <c r="J78" s="370"/>
    </row>
    <row r="79" ht="15.75">
      <c r="J79" s="370"/>
    </row>
    <row r="80" ht="15.75">
      <c r="J80" s="370"/>
    </row>
    <row r="81" ht="15.75">
      <c r="J81" s="370"/>
    </row>
    <row r="82" ht="15.75">
      <c r="J82" s="370"/>
    </row>
    <row r="83" ht="15.75">
      <c r="J83" s="370"/>
    </row>
    <row r="84" ht="15.75">
      <c r="J84" s="370"/>
    </row>
    <row r="85" ht="15.75">
      <c r="J85" s="370"/>
    </row>
    <row r="86" ht="15.75">
      <c r="J86" s="370"/>
    </row>
    <row r="87" ht="15.75">
      <c r="J87" s="370"/>
    </row>
    <row r="88" ht="15.75">
      <c r="J88" s="370"/>
    </row>
    <row r="89" ht="15.75">
      <c r="J89" s="370"/>
    </row>
    <row r="90" ht="15.75">
      <c r="J90" s="370"/>
    </row>
    <row r="91" ht="15.75">
      <c r="J91" s="370"/>
    </row>
    <row r="92" ht="15.75">
      <c r="J92" s="370"/>
    </row>
    <row r="93" ht="15.75">
      <c r="J93" s="370"/>
    </row>
    <row r="94" ht="15.75">
      <c r="J94" s="370"/>
    </row>
    <row r="95" ht="15.75">
      <c r="J95" s="370"/>
    </row>
    <row r="96" ht="15.75">
      <c r="J96" s="370"/>
    </row>
    <row r="97" ht="15.75">
      <c r="J97" s="370"/>
    </row>
    <row r="98" ht="15.75">
      <c r="J98" s="370"/>
    </row>
    <row r="99" ht="15.75">
      <c r="J99" s="370"/>
    </row>
    <row r="100" ht="15.75">
      <c r="J100" s="370"/>
    </row>
    <row r="101" ht="15.75">
      <c r="J101" s="370"/>
    </row>
    <row r="102" ht="15.75">
      <c r="J102" s="370"/>
    </row>
    <row r="103" ht="15.75">
      <c r="J103" s="370"/>
    </row>
    <row r="104" ht="15.75">
      <c r="J104" s="370"/>
    </row>
    <row r="105" ht="15.75">
      <c r="J105" s="370"/>
    </row>
    <row r="106" ht="15.75">
      <c r="J106" s="370"/>
    </row>
    <row r="107" ht="15.75">
      <c r="J107" s="370"/>
    </row>
    <row r="108" ht="15.75">
      <c r="J108" s="370"/>
    </row>
    <row r="109" ht="15.75">
      <c r="J109" s="370"/>
    </row>
    <row r="110" ht="15.75">
      <c r="J110" s="370"/>
    </row>
    <row r="111" ht="15.75">
      <c r="J111" s="370"/>
    </row>
    <row r="112" ht="15.75">
      <c r="J112" s="370"/>
    </row>
  </sheetData>
  <sheetProtection/>
  <mergeCells count="8">
    <mergeCell ref="A1:C1"/>
    <mergeCell ref="G4:J4"/>
    <mergeCell ref="B6:B9"/>
    <mergeCell ref="J6:J9"/>
    <mergeCell ref="I6:I9"/>
    <mergeCell ref="A3:E3"/>
    <mergeCell ref="F3:J3"/>
    <mergeCell ref="A6:A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Q15" sqref="Q15"/>
    </sheetView>
  </sheetViews>
  <sheetFormatPr defaultColWidth="7.99609375" defaultRowHeight="13.5"/>
  <cols>
    <col min="1" max="1" width="9.3359375" style="896" customWidth="1"/>
    <col min="2" max="13" width="6.77734375" style="896" customWidth="1"/>
    <col min="14" max="15" width="5.6640625" style="896" customWidth="1"/>
    <col min="16" max="16" width="5.99609375" style="896" customWidth="1"/>
    <col min="17" max="17" width="6.5546875" style="896" customWidth="1"/>
    <col min="18" max="18" width="6.10546875" style="896" customWidth="1"/>
    <col min="19" max="19" width="6.5546875" style="896" customWidth="1"/>
    <col min="20" max="20" width="8.77734375" style="920" customWidth="1"/>
    <col min="21" max="21" width="5.4453125" style="918" customWidth="1"/>
    <col min="22" max="16384" width="7.99609375" style="918" customWidth="1"/>
  </cols>
  <sheetData>
    <row r="1" spans="1:20" s="1002" customFormat="1" ht="12" customHeight="1">
      <c r="A1" s="1498" t="s">
        <v>896</v>
      </c>
      <c r="B1" s="1498"/>
      <c r="C1" s="1498"/>
      <c r="D1" s="999"/>
      <c r="E1" s="999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1" t="s">
        <v>7</v>
      </c>
    </row>
    <row r="2" spans="1:20" s="899" customFormat="1" ht="12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8"/>
    </row>
    <row r="3" spans="1:20" s="901" customFormat="1" ht="22.5">
      <c r="A3" s="900" t="s">
        <v>848</v>
      </c>
      <c r="B3" s="900"/>
      <c r="C3" s="900"/>
      <c r="D3" s="900"/>
      <c r="E3" s="900"/>
      <c r="F3" s="900"/>
      <c r="G3" s="900"/>
      <c r="H3" s="900"/>
      <c r="I3" s="900"/>
      <c r="J3" s="900"/>
      <c r="K3" s="1553" t="s">
        <v>849</v>
      </c>
      <c r="L3" s="1553"/>
      <c r="M3" s="1553"/>
      <c r="N3" s="1553"/>
      <c r="O3" s="1553"/>
      <c r="P3" s="1553"/>
      <c r="Q3" s="1553"/>
      <c r="R3" s="1553"/>
      <c r="S3" s="1553"/>
      <c r="T3" s="1553"/>
    </row>
    <row r="4" spans="1:20" s="904" customFormat="1" ht="12" customHeight="1">
      <c r="A4" s="902"/>
      <c r="B4" s="902"/>
      <c r="C4" s="902"/>
      <c r="D4" s="902"/>
      <c r="E4" s="902"/>
      <c r="F4" s="902"/>
      <c r="G4" s="902"/>
      <c r="H4" s="902"/>
      <c r="I4" s="902"/>
      <c r="J4" s="902"/>
      <c r="K4" s="903"/>
      <c r="L4" s="903"/>
      <c r="M4" s="903"/>
      <c r="N4" s="903"/>
      <c r="O4" s="903"/>
      <c r="P4" s="903"/>
      <c r="Q4" s="903"/>
      <c r="R4" s="903"/>
      <c r="S4" s="903"/>
      <c r="T4" s="903"/>
    </row>
    <row r="5" spans="1:20" s="994" customFormat="1" ht="12" customHeight="1" thickBot="1">
      <c r="A5" s="994" t="s">
        <v>886</v>
      </c>
      <c r="Q5" s="995"/>
      <c r="R5" s="995"/>
      <c r="T5" s="996" t="s">
        <v>0</v>
      </c>
    </row>
    <row r="6" spans="1:20" s="905" customFormat="1" ht="15" customHeight="1">
      <c r="A6" s="1554" t="s">
        <v>826</v>
      </c>
      <c r="B6" s="1557" t="s">
        <v>827</v>
      </c>
      <c r="C6" s="1453" t="s">
        <v>850</v>
      </c>
      <c r="D6" s="1454"/>
      <c r="E6" s="1454"/>
      <c r="F6" s="1454"/>
      <c r="G6" s="1454"/>
      <c r="H6" s="1454"/>
      <c r="I6" s="1454"/>
      <c r="J6" s="1454"/>
      <c r="K6" s="1454"/>
      <c r="L6" s="1454"/>
      <c r="M6" s="1454"/>
      <c r="N6" s="1551" t="s">
        <v>901</v>
      </c>
      <c r="O6" s="1551" t="s">
        <v>902</v>
      </c>
      <c r="P6" s="1455" t="s">
        <v>828</v>
      </c>
      <c r="Q6" s="1456"/>
      <c r="R6" s="1457" t="s">
        <v>829</v>
      </c>
      <c r="S6" s="1455"/>
      <c r="T6" s="1560" t="s">
        <v>830</v>
      </c>
    </row>
    <row r="7" spans="1:20" s="905" customFormat="1" ht="15" customHeight="1">
      <c r="A7" s="1555"/>
      <c r="B7" s="1558"/>
      <c r="C7" s="924" t="s">
        <v>869</v>
      </c>
      <c r="D7" s="906" t="s">
        <v>831</v>
      </c>
      <c r="E7" s="925" t="s">
        <v>868</v>
      </c>
      <c r="F7" s="906" t="s">
        <v>832</v>
      </c>
      <c r="G7" s="924" t="s">
        <v>867</v>
      </c>
      <c r="H7" s="908" t="s">
        <v>833</v>
      </c>
      <c r="I7" s="926" t="s">
        <v>870</v>
      </c>
      <c r="J7" s="927" t="s">
        <v>871</v>
      </c>
      <c r="K7" s="928" t="s">
        <v>872</v>
      </c>
      <c r="L7" s="926" t="s">
        <v>873</v>
      </c>
      <c r="M7" s="929" t="s">
        <v>874</v>
      </c>
      <c r="N7" s="1552"/>
      <c r="O7" s="1552"/>
      <c r="P7" s="1561" t="s">
        <v>834</v>
      </c>
      <c r="Q7" s="1562"/>
      <c r="R7" s="1561" t="s">
        <v>835</v>
      </c>
      <c r="S7" s="1562"/>
      <c r="T7" s="1539"/>
    </row>
    <row r="8" spans="1:20" s="905" customFormat="1" ht="15" customHeight="1">
      <c r="A8" s="1555"/>
      <c r="B8" s="1558"/>
      <c r="C8" s="906"/>
      <c r="D8" s="907" t="s">
        <v>851</v>
      </c>
      <c r="E8" s="922" t="s">
        <v>854</v>
      </c>
      <c r="F8" s="907" t="s">
        <v>856</v>
      </c>
      <c r="G8" s="907"/>
      <c r="H8" s="923"/>
      <c r="I8" s="910"/>
      <c r="J8" s="908"/>
      <c r="K8" s="1448"/>
      <c r="L8" s="909"/>
      <c r="M8" s="910"/>
      <c r="N8" s="1549" t="s">
        <v>903</v>
      </c>
      <c r="O8" s="1549" t="s">
        <v>904</v>
      </c>
      <c r="P8" s="910" t="s">
        <v>836</v>
      </c>
      <c r="Q8" s="910" t="s">
        <v>837</v>
      </c>
      <c r="R8" s="910" t="s">
        <v>836</v>
      </c>
      <c r="S8" s="910" t="s">
        <v>838</v>
      </c>
      <c r="T8" s="1539"/>
    </row>
    <row r="9" spans="1:20" s="905" customFormat="1" ht="15" customHeight="1">
      <c r="A9" s="1555"/>
      <c r="B9" s="1558"/>
      <c r="C9" s="906"/>
      <c r="D9" s="907" t="s">
        <v>852</v>
      </c>
      <c r="E9" s="922" t="s">
        <v>852</v>
      </c>
      <c r="F9" s="907" t="s">
        <v>866</v>
      </c>
      <c r="G9" s="907" t="s">
        <v>857</v>
      </c>
      <c r="H9" s="1448" t="s">
        <v>859</v>
      </c>
      <c r="I9" s="910" t="s">
        <v>857</v>
      </c>
      <c r="J9" s="908" t="s">
        <v>861</v>
      </c>
      <c r="K9" s="1448" t="s">
        <v>857</v>
      </c>
      <c r="L9" s="909" t="s">
        <v>862</v>
      </c>
      <c r="M9" s="910"/>
      <c r="N9" s="1549"/>
      <c r="O9" s="1549"/>
      <c r="P9" s="910"/>
      <c r="Q9" s="910"/>
      <c r="R9" s="910"/>
      <c r="S9" s="910"/>
      <c r="T9" s="1539"/>
    </row>
    <row r="10" spans="1:20" s="905" customFormat="1" ht="15" customHeight="1">
      <c r="A10" s="1556"/>
      <c r="B10" s="1559"/>
      <c r="C10" s="911" t="s">
        <v>839</v>
      </c>
      <c r="D10" s="1446" t="s">
        <v>853</v>
      </c>
      <c r="E10" s="1449" t="s">
        <v>855</v>
      </c>
      <c r="F10" s="1446" t="s">
        <v>865</v>
      </c>
      <c r="G10" s="911" t="s">
        <v>858</v>
      </c>
      <c r="H10" s="1449" t="s">
        <v>860</v>
      </c>
      <c r="I10" s="913" t="s">
        <v>840</v>
      </c>
      <c r="J10" s="912" t="s">
        <v>841</v>
      </c>
      <c r="K10" s="1449" t="s">
        <v>842</v>
      </c>
      <c r="L10" s="913" t="s">
        <v>863</v>
      </c>
      <c r="M10" s="913" t="s">
        <v>864</v>
      </c>
      <c r="N10" s="1550"/>
      <c r="O10" s="1550"/>
      <c r="P10" s="1447" t="s">
        <v>843</v>
      </c>
      <c r="Q10" s="1447" t="s">
        <v>844</v>
      </c>
      <c r="R10" s="1447" t="s">
        <v>845</v>
      </c>
      <c r="S10" s="1447" t="s">
        <v>846</v>
      </c>
      <c r="T10" s="1540"/>
    </row>
    <row r="11" spans="1:20" s="916" customFormat="1" ht="34.5" customHeight="1">
      <c r="A11" s="914">
        <v>2016</v>
      </c>
      <c r="B11" s="618">
        <f>SUM(C11,N11:O11)</f>
        <v>141</v>
      </c>
      <c r="C11" s="616">
        <f>SUM(D11:M11)</f>
        <v>141</v>
      </c>
      <c r="D11" s="617">
        <v>0</v>
      </c>
      <c r="E11" s="617">
        <v>0</v>
      </c>
      <c r="F11" s="616">
        <v>0</v>
      </c>
      <c r="G11" s="616">
        <v>1</v>
      </c>
      <c r="H11" s="616">
        <v>3</v>
      </c>
      <c r="I11" s="616">
        <v>9</v>
      </c>
      <c r="J11" s="616">
        <v>36</v>
      </c>
      <c r="K11" s="616">
        <v>39</v>
      </c>
      <c r="L11" s="616">
        <v>34</v>
      </c>
      <c r="M11" s="616">
        <v>19</v>
      </c>
      <c r="N11" s="616">
        <v>0</v>
      </c>
      <c r="O11" s="617">
        <v>0</v>
      </c>
      <c r="P11" s="617">
        <v>20</v>
      </c>
      <c r="Q11" s="617">
        <v>482</v>
      </c>
      <c r="R11" s="617">
        <v>15</v>
      </c>
      <c r="S11" s="617">
        <v>302</v>
      </c>
      <c r="T11" s="915">
        <v>2016</v>
      </c>
    </row>
    <row r="12" spans="1:20" s="916" customFormat="1" ht="34.5" customHeight="1">
      <c r="A12" s="914">
        <v>2017</v>
      </c>
      <c r="B12" s="618">
        <v>151</v>
      </c>
      <c r="C12" s="616">
        <v>151</v>
      </c>
      <c r="D12" s="617">
        <v>0</v>
      </c>
      <c r="E12" s="617">
        <v>0</v>
      </c>
      <c r="F12" s="616">
        <v>0</v>
      </c>
      <c r="G12" s="616">
        <v>1</v>
      </c>
      <c r="H12" s="616">
        <v>3</v>
      </c>
      <c r="I12" s="616">
        <v>9</v>
      </c>
      <c r="J12" s="616">
        <v>42</v>
      </c>
      <c r="K12" s="616">
        <v>34</v>
      </c>
      <c r="L12" s="616">
        <v>33</v>
      </c>
      <c r="M12" s="616">
        <v>29</v>
      </c>
      <c r="N12" s="616">
        <v>0</v>
      </c>
      <c r="O12" s="617">
        <v>0</v>
      </c>
      <c r="P12" s="617">
        <v>20</v>
      </c>
      <c r="Q12" s="617">
        <v>506</v>
      </c>
      <c r="R12" s="617">
        <v>15</v>
      </c>
      <c r="S12" s="617">
        <v>306</v>
      </c>
      <c r="T12" s="915">
        <v>2017</v>
      </c>
    </row>
    <row r="13" spans="1:20" s="916" customFormat="1" ht="34.5" customHeight="1">
      <c r="A13" s="914">
        <v>2018</v>
      </c>
      <c r="B13" s="618">
        <v>160</v>
      </c>
      <c r="C13" s="616">
        <v>160</v>
      </c>
      <c r="D13" s="617">
        <v>0</v>
      </c>
      <c r="E13" s="617">
        <v>0</v>
      </c>
      <c r="F13" s="616">
        <v>0</v>
      </c>
      <c r="G13" s="616">
        <v>1</v>
      </c>
      <c r="H13" s="616">
        <v>3</v>
      </c>
      <c r="I13" s="616">
        <v>10</v>
      </c>
      <c r="J13" s="616">
        <v>47</v>
      </c>
      <c r="K13" s="616">
        <v>31</v>
      </c>
      <c r="L13" s="616">
        <v>44</v>
      </c>
      <c r="M13" s="616">
        <v>24</v>
      </c>
      <c r="N13" s="616">
        <v>0</v>
      </c>
      <c r="O13" s="617">
        <v>0</v>
      </c>
      <c r="P13" s="617">
        <v>20</v>
      </c>
      <c r="Q13" s="617">
        <v>497</v>
      </c>
      <c r="R13" s="617">
        <v>15</v>
      </c>
      <c r="S13" s="617">
        <v>300</v>
      </c>
      <c r="T13" s="915">
        <v>2018</v>
      </c>
    </row>
    <row r="14" spans="1:20" s="916" customFormat="1" ht="34.5" customHeight="1">
      <c r="A14" s="914">
        <v>2019</v>
      </c>
      <c r="B14" s="618">
        <v>200</v>
      </c>
      <c r="C14" s="616">
        <v>200</v>
      </c>
      <c r="D14" s="617">
        <v>0</v>
      </c>
      <c r="E14" s="617">
        <v>0</v>
      </c>
      <c r="F14" s="616">
        <v>0</v>
      </c>
      <c r="G14" s="616">
        <v>1</v>
      </c>
      <c r="H14" s="616">
        <v>3</v>
      </c>
      <c r="I14" s="616">
        <v>13</v>
      </c>
      <c r="J14" s="616">
        <v>44</v>
      </c>
      <c r="K14" s="616">
        <v>40</v>
      </c>
      <c r="L14" s="616">
        <v>34</v>
      </c>
      <c r="M14" s="616">
        <v>65</v>
      </c>
      <c r="N14" s="616">
        <v>0</v>
      </c>
      <c r="O14" s="617">
        <v>0</v>
      </c>
      <c r="P14" s="617">
        <v>20</v>
      </c>
      <c r="Q14" s="617">
        <v>550</v>
      </c>
      <c r="R14" s="617">
        <v>15</v>
      </c>
      <c r="S14" s="617">
        <v>327</v>
      </c>
      <c r="T14" s="915">
        <v>2019</v>
      </c>
    </row>
    <row r="15" spans="1:20" s="917" customFormat="1" ht="34.5" customHeight="1" thickBot="1">
      <c r="A15" s="1458">
        <v>2020</v>
      </c>
      <c r="B15" s="1459">
        <f>SUM(C15,N15:O15)</f>
        <v>203</v>
      </c>
      <c r="C15" s="796">
        <f>SUM(D15:M15)</f>
        <v>202</v>
      </c>
      <c r="D15" s="1460">
        <v>0</v>
      </c>
      <c r="E15" s="1460">
        <v>0</v>
      </c>
      <c r="F15" s="796">
        <v>0</v>
      </c>
      <c r="G15" s="796">
        <v>1</v>
      </c>
      <c r="H15" s="796">
        <v>3</v>
      </c>
      <c r="I15" s="796">
        <v>13</v>
      </c>
      <c r="J15" s="796">
        <v>39</v>
      </c>
      <c r="K15" s="796">
        <v>33</v>
      </c>
      <c r="L15" s="796">
        <v>43</v>
      </c>
      <c r="M15" s="796">
        <v>70</v>
      </c>
      <c r="N15" s="796">
        <v>0</v>
      </c>
      <c r="O15" s="796">
        <v>1</v>
      </c>
      <c r="P15" s="1460">
        <v>22</v>
      </c>
      <c r="Q15" s="1460">
        <v>573</v>
      </c>
      <c r="R15" s="1460">
        <v>15</v>
      </c>
      <c r="S15" s="1461">
        <v>331</v>
      </c>
      <c r="T15" s="1462">
        <v>2020</v>
      </c>
    </row>
    <row r="16" spans="1:11" s="288" customFormat="1" ht="12" customHeight="1">
      <c r="A16" s="992" t="s">
        <v>900</v>
      </c>
      <c r="K16" s="288" t="s">
        <v>847</v>
      </c>
    </row>
    <row r="17" spans="1:19" s="899" customFormat="1" ht="12" customHeight="1">
      <c r="A17" s="919" t="s">
        <v>222</v>
      </c>
      <c r="C17" s="993"/>
      <c r="D17" s="991"/>
      <c r="E17" s="991"/>
      <c r="F17" s="991"/>
      <c r="G17" s="993"/>
      <c r="H17" s="993"/>
      <c r="I17" s="993"/>
      <c r="J17" s="993"/>
      <c r="K17" s="106" t="s">
        <v>58</v>
      </c>
      <c r="L17" s="106"/>
      <c r="M17" s="993"/>
      <c r="N17" s="993"/>
      <c r="O17" s="993"/>
      <c r="P17" s="993"/>
      <c r="Q17" s="993"/>
      <c r="R17" s="993"/>
      <c r="S17" s="993"/>
    </row>
    <row r="18" spans="1:20" s="899" customFormat="1" ht="12">
      <c r="A18" s="288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8"/>
    </row>
    <row r="19" spans="1:5" ht="15.75">
      <c r="A19" s="918"/>
      <c r="B19" s="919"/>
      <c r="C19" s="918"/>
      <c r="D19" s="918"/>
      <c r="E19" s="918"/>
    </row>
    <row r="20" ht="15.75">
      <c r="B20" s="921"/>
    </row>
    <row r="21" ht="15.75">
      <c r="A21" s="288"/>
    </row>
    <row r="22" ht="15.75">
      <c r="A22" s="899"/>
    </row>
  </sheetData>
  <sheetProtection/>
  <mergeCells count="11">
    <mergeCell ref="N6:N7"/>
    <mergeCell ref="N8:N10"/>
    <mergeCell ref="O6:O7"/>
    <mergeCell ref="O8:O10"/>
    <mergeCell ref="K3:T3"/>
    <mergeCell ref="A1:C1"/>
    <mergeCell ref="A6:A10"/>
    <mergeCell ref="B6:B10"/>
    <mergeCell ref="T6:T10"/>
    <mergeCell ref="P7:Q7"/>
    <mergeCell ref="R7:S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Q26" sqref="Q26"/>
    </sheetView>
  </sheetViews>
  <sheetFormatPr defaultColWidth="8.88671875" defaultRowHeight="13.5"/>
  <cols>
    <col min="1" max="1" width="5.88671875" style="115" customWidth="1"/>
    <col min="2" max="2" width="4.77734375" style="115" customWidth="1"/>
    <col min="3" max="3" width="4.21484375" style="115" customWidth="1"/>
    <col min="4" max="4" width="4.6640625" style="115" customWidth="1"/>
    <col min="5" max="5" width="5.3359375" style="115" customWidth="1"/>
    <col min="6" max="6" width="4.77734375" style="115" customWidth="1"/>
    <col min="7" max="7" width="4.21484375" style="115" customWidth="1"/>
    <col min="8" max="8" width="4.6640625" style="115" customWidth="1"/>
    <col min="9" max="9" width="5.3359375" style="115" customWidth="1"/>
    <col min="10" max="10" width="4.77734375" style="115" customWidth="1"/>
    <col min="11" max="11" width="4.21484375" style="115" customWidth="1"/>
    <col min="12" max="12" width="4.6640625" style="115" customWidth="1"/>
    <col min="13" max="13" width="5.3359375" style="115" customWidth="1"/>
    <col min="14" max="14" width="5.6640625" style="115" customWidth="1"/>
    <col min="15" max="16384" width="8.88671875" style="115" customWidth="1"/>
  </cols>
  <sheetData>
    <row r="1" spans="1:14" s="1022" customFormat="1" ht="12" customHeight="1">
      <c r="A1" s="1563" t="s">
        <v>924</v>
      </c>
      <c r="B1" s="1563"/>
      <c r="C1" s="1021"/>
      <c r="D1" s="1021"/>
      <c r="N1" s="1023" t="s">
        <v>10</v>
      </c>
    </row>
    <row r="2" spans="1:5" s="270" customFormat="1" ht="12" customHeight="1">
      <c r="A2" s="1003"/>
      <c r="B2" s="1003"/>
      <c r="C2" s="1003"/>
      <c r="D2" s="1003"/>
      <c r="E2" s="1003"/>
    </row>
    <row r="3" spans="1:5" s="114" customFormat="1" ht="18.75">
      <c r="A3" s="1564"/>
      <c r="B3" s="1564"/>
      <c r="C3" s="1564"/>
      <c r="D3" s="1564"/>
      <c r="E3" s="1564"/>
    </row>
    <row r="4" spans="1:13" s="124" customFormat="1" ht="45.75">
      <c r="A4" s="1004" t="s">
        <v>905</v>
      </c>
      <c r="B4" s="1005"/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</row>
    <row r="5" s="266" customFormat="1" ht="12" customHeight="1"/>
    <row r="6" spans="1:14" s="428" customFormat="1" ht="12" customHeight="1" thickBot="1">
      <c r="A6" s="428" t="s">
        <v>923</v>
      </c>
      <c r="N6" s="429" t="s">
        <v>906</v>
      </c>
    </row>
    <row r="7" spans="1:14" s="59" customFormat="1" ht="57" customHeight="1">
      <c r="A7" s="1565" t="s">
        <v>907</v>
      </c>
      <c r="B7" s="1567" t="s">
        <v>908</v>
      </c>
      <c r="C7" s="1568"/>
      <c r="D7" s="1568"/>
      <c r="E7" s="1569"/>
      <c r="F7" s="1567" t="s">
        <v>909</v>
      </c>
      <c r="G7" s="1568"/>
      <c r="H7" s="1568"/>
      <c r="I7" s="1568"/>
      <c r="J7" s="1570" t="s">
        <v>910</v>
      </c>
      <c r="K7" s="1571"/>
      <c r="L7" s="1571"/>
      <c r="M7" s="1571"/>
      <c r="N7" s="1572" t="s">
        <v>911</v>
      </c>
    </row>
    <row r="8" spans="1:14" s="59" customFormat="1" ht="29.25" customHeight="1">
      <c r="A8" s="1566"/>
      <c r="B8" s="1574" t="s">
        <v>913</v>
      </c>
      <c r="C8" s="1576" t="s">
        <v>914</v>
      </c>
      <c r="D8" s="1577"/>
      <c r="E8" s="1578"/>
      <c r="F8" s="1574" t="s">
        <v>912</v>
      </c>
      <c r="G8" s="1576" t="s">
        <v>915</v>
      </c>
      <c r="H8" s="1577"/>
      <c r="I8" s="1577"/>
      <c r="J8" s="1574" t="s">
        <v>912</v>
      </c>
      <c r="K8" s="1576" t="s">
        <v>915</v>
      </c>
      <c r="L8" s="1577"/>
      <c r="M8" s="1577"/>
      <c r="N8" s="1573"/>
    </row>
    <row r="9" spans="1:14" s="59" customFormat="1" ht="72.75" customHeight="1">
      <c r="A9" s="1566"/>
      <c r="B9" s="1575"/>
      <c r="C9" s="1006" t="s">
        <v>916</v>
      </c>
      <c r="D9" s="1006" t="s">
        <v>917</v>
      </c>
      <c r="E9" s="1006" t="s">
        <v>918</v>
      </c>
      <c r="F9" s="1575"/>
      <c r="G9" s="1006" t="s">
        <v>916</v>
      </c>
      <c r="H9" s="1006" t="s">
        <v>919</v>
      </c>
      <c r="I9" s="1006" t="s">
        <v>918</v>
      </c>
      <c r="J9" s="1579"/>
      <c r="K9" s="1006" t="s">
        <v>916</v>
      </c>
      <c r="L9" s="1006" t="s">
        <v>917</v>
      </c>
      <c r="M9" s="1007" t="s">
        <v>918</v>
      </c>
      <c r="N9" s="1573"/>
    </row>
    <row r="10" spans="1:14" s="327" customFormat="1" ht="31.5" customHeight="1">
      <c r="A10" s="1008">
        <v>2016</v>
      </c>
      <c r="B10" s="1009">
        <v>1</v>
      </c>
      <c r="C10" s="1009">
        <v>1</v>
      </c>
      <c r="D10" s="1009">
        <v>1</v>
      </c>
      <c r="E10" s="1009">
        <v>0</v>
      </c>
      <c r="F10" s="1009">
        <v>2</v>
      </c>
      <c r="G10" s="1009">
        <v>2</v>
      </c>
      <c r="H10" s="1009">
        <v>2</v>
      </c>
      <c r="I10" s="1009">
        <v>0</v>
      </c>
      <c r="J10" s="1009">
        <v>4</v>
      </c>
      <c r="K10" s="1009">
        <v>12</v>
      </c>
      <c r="L10" s="1009">
        <v>8</v>
      </c>
      <c r="M10" s="1009">
        <v>4</v>
      </c>
      <c r="N10" s="1010">
        <v>2016</v>
      </c>
    </row>
    <row r="11" spans="1:14" s="327" customFormat="1" ht="31.5" customHeight="1">
      <c r="A11" s="1008">
        <v>2017</v>
      </c>
      <c r="B11" s="1009">
        <v>1</v>
      </c>
      <c r="C11" s="1009">
        <v>1</v>
      </c>
      <c r="D11" s="1009">
        <v>1</v>
      </c>
      <c r="E11" s="1009">
        <v>0</v>
      </c>
      <c r="F11" s="1009">
        <v>2</v>
      </c>
      <c r="G11" s="1009">
        <v>2</v>
      </c>
      <c r="H11" s="1009">
        <v>2</v>
      </c>
      <c r="I11" s="1009">
        <v>0</v>
      </c>
      <c r="J11" s="1009">
        <v>4</v>
      </c>
      <c r="K11" s="1009">
        <v>12</v>
      </c>
      <c r="L11" s="1009">
        <v>8</v>
      </c>
      <c r="M11" s="1009">
        <v>4</v>
      </c>
      <c r="N11" s="1010">
        <v>2017</v>
      </c>
    </row>
    <row r="12" spans="1:14" s="327" customFormat="1" ht="31.5" customHeight="1">
      <c r="A12" s="1008">
        <v>2018</v>
      </c>
      <c r="B12" s="1009">
        <v>1</v>
      </c>
      <c r="C12" s="1009">
        <v>1</v>
      </c>
      <c r="D12" s="1009">
        <v>1</v>
      </c>
      <c r="E12" s="1009">
        <v>0</v>
      </c>
      <c r="F12" s="1009">
        <v>2</v>
      </c>
      <c r="G12" s="1009">
        <v>2</v>
      </c>
      <c r="H12" s="1009">
        <v>2</v>
      </c>
      <c r="I12" s="1009">
        <v>0</v>
      </c>
      <c r="J12" s="1009">
        <v>4</v>
      </c>
      <c r="K12" s="1009">
        <v>12</v>
      </c>
      <c r="L12" s="1009">
        <v>8</v>
      </c>
      <c r="M12" s="1009">
        <v>4</v>
      </c>
      <c r="N12" s="1010">
        <v>2018</v>
      </c>
    </row>
    <row r="13" spans="1:14" s="327" customFormat="1" ht="31.5" customHeight="1">
      <c r="A13" s="1008">
        <v>2019</v>
      </c>
      <c r="B13" s="1009">
        <v>1</v>
      </c>
      <c r="C13" s="1009">
        <v>1</v>
      </c>
      <c r="D13" s="1009">
        <v>1</v>
      </c>
      <c r="E13" s="1009">
        <v>0</v>
      </c>
      <c r="F13" s="1009">
        <v>2</v>
      </c>
      <c r="G13" s="1009">
        <v>2</v>
      </c>
      <c r="H13" s="1009">
        <v>2</v>
      </c>
      <c r="I13" s="1009">
        <v>0</v>
      </c>
      <c r="J13" s="1009">
        <v>4</v>
      </c>
      <c r="K13" s="1009">
        <v>12</v>
      </c>
      <c r="L13" s="1009">
        <v>8</v>
      </c>
      <c r="M13" s="1009">
        <v>4</v>
      </c>
      <c r="N13" s="1010">
        <v>2019</v>
      </c>
    </row>
    <row r="14" spans="1:14" s="327" customFormat="1" ht="31.5" customHeight="1">
      <c r="A14" s="1011">
        <v>2020</v>
      </c>
      <c r="B14" s="1012">
        <v>1</v>
      </c>
      <c r="C14" s="1012">
        <v>1</v>
      </c>
      <c r="D14" s="1012">
        <v>1</v>
      </c>
      <c r="E14" s="1012">
        <v>0</v>
      </c>
      <c r="F14" s="1012">
        <v>2</v>
      </c>
      <c r="G14" s="1012">
        <v>2</v>
      </c>
      <c r="H14" s="1012">
        <v>2</v>
      </c>
      <c r="I14" s="1012">
        <v>0</v>
      </c>
      <c r="J14" s="1012">
        <v>4</v>
      </c>
      <c r="K14" s="1012">
        <v>12</v>
      </c>
      <c r="L14" s="1012">
        <v>8</v>
      </c>
      <c r="M14" s="1012">
        <v>4</v>
      </c>
      <c r="N14" s="1013">
        <v>2020</v>
      </c>
    </row>
    <row r="15" spans="1:14" s="271" customFormat="1" ht="3" customHeight="1" thickBot="1">
      <c r="A15" s="1014"/>
      <c r="B15" s="1014"/>
      <c r="C15" s="1014"/>
      <c r="D15" s="1014"/>
      <c r="E15" s="1014"/>
      <c r="F15" s="1015"/>
      <c r="G15" s="1015"/>
      <c r="H15" s="1015"/>
      <c r="I15" s="1015"/>
      <c r="J15" s="1015"/>
      <c r="K15" s="1015"/>
      <c r="L15" s="1015"/>
      <c r="M15" s="1015"/>
      <c r="N15" s="1016"/>
    </row>
    <row r="16" spans="1:5" s="270" customFormat="1" ht="12" customHeight="1">
      <c r="A16" s="361" t="s">
        <v>920</v>
      </c>
      <c r="B16" s="1019"/>
      <c r="C16" s="1019"/>
      <c r="D16" s="1019"/>
      <c r="E16" s="1019"/>
    </row>
    <row r="17" spans="1:17" s="270" customFormat="1" ht="12" customHeight="1">
      <c r="A17" s="473" t="s">
        <v>921</v>
      </c>
      <c r="B17" s="1020"/>
      <c r="C17" s="1020"/>
      <c r="D17" s="1020"/>
      <c r="E17" s="1020"/>
      <c r="F17" s="1020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</row>
    <row r="18" spans="1:17" s="270" customFormat="1" ht="12" customHeight="1">
      <c r="A18" s="266" t="s">
        <v>922</v>
      </c>
      <c r="B18" s="266"/>
      <c r="C18" s="266"/>
      <c r="D18" s="266"/>
      <c r="E18" s="266"/>
      <c r="F18" s="266"/>
      <c r="G18" s="266"/>
      <c r="H18" s="363" t="s">
        <v>165</v>
      </c>
      <c r="I18" s="266"/>
      <c r="J18" s="266"/>
      <c r="K18" s="266"/>
      <c r="L18" s="266"/>
      <c r="M18" s="266"/>
      <c r="N18" s="266"/>
      <c r="O18" s="266"/>
      <c r="P18" s="266"/>
      <c r="Q18" s="1018"/>
    </row>
  </sheetData>
  <sheetProtection/>
  <mergeCells count="14">
    <mergeCell ref="J7:M7"/>
    <mergeCell ref="N7:N9"/>
    <mergeCell ref="B8:B9"/>
    <mergeCell ref="C8:E8"/>
    <mergeCell ref="F8:F9"/>
    <mergeCell ref="G8:I8"/>
    <mergeCell ref="J8:J9"/>
    <mergeCell ref="K8:M8"/>
    <mergeCell ref="A1:B1"/>
    <mergeCell ref="A3:B3"/>
    <mergeCell ref="C3:E3"/>
    <mergeCell ref="A7:A9"/>
    <mergeCell ref="B7:E7"/>
    <mergeCell ref="F7:I7"/>
  </mergeCells>
  <printOptions/>
  <pageMargins left="0.984251968503937" right="0.984251968503937" top="1.1811023622047245" bottom="1.1811023622047245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M10" sqref="M10"/>
    </sheetView>
  </sheetViews>
  <sheetFormatPr defaultColWidth="8.88671875" defaultRowHeight="13.5"/>
  <cols>
    <col min="1" max="1" width="9.77734375" style="258" customWidth="1"/>
    <col min="2" max="10" width="8.77734375" style="258" customWidth="1"/>
    <col min="11" max="11" width="9.77734375" style="258" customWidth="1"/>
    <col min="12" max="16384" width="8.88671875" style="258" customWidth="1"/>
  </cols>
  <sheetData>
    <row r="1" spans="1:11" s="1025" customFormat="1" ht="12" customHeight="1">
      <c r="A1" s="1024" t="s">
        <v>896</v>
      </c>
      <c r="B1" s="1024"/>
      <c r="C1" s="1024"/>
      <c r="F1" s="1026"/>
      <c r="G1" s="1024"/>
      <c r="J1" s="1026"/>
      <c r="K1" s="1026" t="s">
        <v>194</v>
      </c>
    </row>
    <row r="2" spans="1:7" s="266" customFormat="1" ht="12" customHeight="1">
      <c r="A2" s="325"/>
      <c r="B2" s="325"/>
      <c r="C2" s="325"/>
      <c r="G2" s="325"/>
    </row>
    <row r="3" spans="1:11" s="124" customFormat="1" ht="20.25" customHeight="1">
      <c r="A3" s="1580" t="s">
        <v>824</v>
      </c>
      <c r="B3" s="1580"/>
      <c r="C3" s="1580"/>
      <c r="D3" s="1580"/>
      <c r="E3" s="1580"/>
      <c r="F3" s="1580"/>
      <c r="G3" s="1580"/>
      <c r="H3" s="1580"/>
      <c r="I3" s="1580"/>
      <c r="J3" s="1580"/>
      <c r="K3" s="1580"/>
    </row>
    <row r="4" s="266" customFormat="1" ht="12" customHeight="1"/>
    <row r="5" spans="1:11" s="428" customFormat="1" ht="12" customHeight="1">
      <c r="A5" s="428" t="s">
        <v>195</v>
      </c>
      <c r="K5" s="429" t="s">
        <v>196</v>
      </c>
    </row>
    <row r="6" spans="1:11" s="59" customFormat="1" ht="15" customHeight="1">
      <c r="A6" s="1581" t="s">
        <v>434</v>
      </c>
      <c r="B6" s="1583" t="s">
        <v>1387</v>
      </c>
      <c r="C6" s="1584" t="s">
        <v>1388</v>
      </c>
      <c r="D6" s="1585"/>
      <c r="E6" s="1585"/>
      <c r="F6" s="1585"/>
      <c r="G6" s="1595" t="s">
        <v>1393</v>
      </c>
      <c r="H6" s="1596"/>
      <c r="I6" s="1596"/>
      <c r="J6" s="1596"/>
      <c r="K6" s="1588" t="s">
        <v>197</v>
      </c>
    </row>
    <row r="7" spans="1:11" s="59" customFormat="1" ht="15">
      <c r="A7" s="1582"/>
      <c r="B7" s="1566"/>
      <c r="C7" s="1586"/>
      <c r="D7" s="1587"/>
      <c r="E7" s="1587"/>
      <c r="F7" s="1587"/>
      <c r="G7" s="1597"/>
      <c r="H7" s="1598"/>
      <c r="I7" s="1598"/>
      <c r="J7" s="1598"/>
      <c r="K7" s="1539"/>
    </row>
    <row r="8" spans="1:11" s="59" customFormat="1" ht="13.5" customHeight="1">
      <c r="A8" s="1582"/>
      <c r="B8" s="1566"/>
      <c r="C8" s="1589" t="s">
        <v>1389</v>
      </c>
      <c r="D8" s="1590" t="s">
        <v>1394</v>
      </c>
      <c r="E8" s="1583" t="s">
        <v>1395</v>
      </c>
      <c r="F8" s="1593" t="s">
        <v>1390</v>
      </c>
      <c r="G8" s="1589" t="s">
        <v>1396</v>
      </c>
      <c r="H8" s="1599" t="s">
        <v>1391</v>
      </c>
      <c r="I8" s="1593" t="s">
        <v>1392</v>
      </c>
      <c r="J8" s="1602" t="s">
        <v>1397</v>
      </c>
      <c r="K8" s="1539"/>
    </row>
    <row r="9" spans="1:11" s="59" customFormat="1" ht="15">
      <c r="A9" s="1582"/>
      <c r="B9" s="1566"/>
      <c r="C9" s="1539"/>
      <c r="D9" s="1591"/>
      <c r="E9" s="1566"/>
      <c r="F9" s="1594"/>
      <c r="G9" s="1539"/>
      <c r="H9" s="1600"/>
      <c r="I9" s="1594"/>
      <c r="J9" s="1566"/>
      <c r="K9" s="1539"/>
    </row>
    <row r="10" spans="1:11" s="59" customFormat="1" ht="63" customHeight="1">
      <c r="A10" s="1582"/>
      <c r="B10" s="1566"/>
      <c r="C10" s="1540"/>
      <c r="D10" s="1592"/>
      <c r="E10" s="1566"/>
      <c r="F10" s="1594"/>
      <c r="G10" s="1540"/>
      <c r="H10" s="1601"/>
      <c r="I10" s="1594"/>
      <c r="J10" s="1566"/>
      <c r="K10" s="1540"/>
    </row>
    <row r="11" spans="1:11" s="474" customFormat="1" ht="25.5" customHeight="1">
      <c r="A11" s="1467">
        <v>2016</v>
      </c>
      <c r="B11" s="1468">
        <v>477</v>
      </c>
      <c r="C11" s="1469">
        <v>250</v>
      </c>
      <c r="D11" s="1470">
        <v>0</v>
      </c>
      <c r="E11" s="1470">
        <v>133</v>
      </c>
      <c r="F11" s="1470">
        <v>117</v>
      </c>
      <c r="G11" s="1469">
        <v>227</v>
      </c>
      <c r="H11" s="1471">
        <v>0</v>
      </c>
      <c r="I11" s="1469">
        <v>74</v>
      </c>
      <c r="J11" s="1472">
        <v>153</v>
      </c>
      <c r="K11" s="1473">
        <v>2016</v>
      </c>
    </row>
    <row r="12" spans="1:11" s="474" customFormat="1" ht="25.5" customHeight="1">
      <c r="A12" s="1467">
        <v>2017</v>
      </c>
      <c r="B12" s="1468">
        <v>499</v>
      </c>
      <c r="C12" s="1469">
        <v>260</v>
      </c>
      <c r="D12" s="1470">
        <v>0</v>
      </c>
      <c r="E12" s="1470">
        <v>134</v>
      </c>
      <c r="F12" s="1470">
        <v>126</v>
      </c>
      <c r="G12" s="1469">
        <v>239</v>
      </c>
      <c r="H12" s="1471">
        <v>0</v>
      </c>
      <c r="I12" s="1469">
        <v>86</v>
      </c>
      <c r="J12" s="1472">
        <v>153</v>
      </c>
      <c r="K12" s="1473">
        <v>2017</v>
      </c>
    </row>
    <row r="13" spans="1:11" s="474" customFormat="1" ht="25.5" customHeight="1">
      <c r="A13" s="1467">
        <v>2018</v>
      </c>
      <c r="B13" s="1468">
        <v>506</v>
      </c>
      <c r="C13" s="1469">
        <v>251</v>
      </c>
      <c r="D13" s="1470">
        <v>0</v>
      </c>
      <c r="E13" s="1470">
        <v>123</v>
      </c>
      <c r="F13" s="1470">
        <v>128</v>
      </c>
      <c r="G13" s="1469">
        <v>255</v>
      </c>
      <c r="H13" s="1471">
        <v>0</v>
      </c>
      <c r="I13" s="1469">
        <v>103</v>
      </c>
      <c r="J13" s="1472">
        <v>152</v>
      </c>
      <c r="K13" s="1473">
        <v>2018</v>
      </c>
    </row>
    <row r="14" spans="1:11" s="474" customFormat="1" ht="25.5" customHeight="1">
      <c r="A14" s="1467">
        <v>2019</v>
      </c>
      <c r="B14" s="1468">
        <v>532</v>
      </c>
      <c r="C14" s="1469">
        <v>269</v>
      </c>
      <c r="D14" s="1470">
        <v>0</v>
      </c>
      <c r="E14" s="1470">
        <v>132</v>
      </c>
      <c r="F14" s="1470">
        <v>137</v>
      </c>
      <c r="G14" s="1469">
        <v>263</v>
      </c>
      <c r="H14" s="1471">
        <v>0</v>
      </c>
      <c r="I14" s="1469">
        <v>92</v>
      </c>
      <c r="J14" s="1472">
        <v>171</v>
      </c>
      <c r="K14" s="1473">
        <v>2019</v>
      </c>
    </row>
    <row r="15" spans="1:11" s="430" customFormat="1" ht="25.5" customHeight="1" thickBot="1">
      <c r="A15" s="1474">
        <v>2020</v>
      </c>
      <c r="B15" s="1475">
        <f>C15+G15</f>
        <v>573</v>
      </c>
      <c r="C15" s="1476">
        <f>SUM(E15:F15)</f>
        <v>270</v>
      </c>
      <c r="D15" s="1477">
        <v>0</v>
      </c>
      <c r="E15" s="1478">
        <v>125</v>
      </c>
      <c r="F15" s="1478">
        <v>145</v>
      </c>
      <c r="G15" s="1479">
        <f>I15+J15</f>
        <v>303</v>
      </c>
      <c r="H15" s="1480">
        <v>0</v>
      </c>
      <c r="I15" s="1481">
        <v>103</v>
      </c>
      <c r="J15" s="1482">
        <v>200</v>
      </c>
      <c r="K15" s="1483">
        <v>2020</v>
      </c>
    </row>
    <row r="16" spans="1:11" s="59" customFormat="1" ht="3.75" customHeight="1">
      <c r="A16" s="268"/>
      <c r="B16" s="269"/>
      <c r="C16" s="269"/>
      <c r="D16" s="267"/>
      <c r="E16" s="269"/>
      <c r="F16" s="269"/>
      <c r="G16" s="269"/>
      <c r="H16" s="267"/>
      <c r="I16" s="269"/>
      <c r="J16" s="269"/>
      <c r="K16" s="268"/>
    </row>
    <row r="17" spans="1:7" s="266" customFormat="1" ht="12" customHeight="1">
      <c r="A17" s="266" t="s">
        <v>925</v>
      </c>
      <c r="G17" s="266" t="s">
        <v>825</v>
      </c>
    </row>
    <row r="18" spans="1:10" s="266" customFormat="1" ht="12" customHeight="1">
      <c r="A18" s="266" t="s">
        <v>926</v>
      </c>
      <c r="F18" s="1018"/>
      <c r="G18" s="395" t="s">
        <v>276</v>
      </c>
      <c r="J18" s="1018"/>
    </row>
  </sheetData>
  <sheetProtection/>
  <mergeCells count="14">
    <mergeCell ref="G8:G10"/>
    <mergeCell ref="H8:H10"/>
    <mergeCell ref="I8:I10"/>
    <mergeCell ref="J8:J10"/>
    <mergeCell ref="A3:K3"/>
    <mergeCell ref="A6:A10"/>
    <mergeCell ref="B6:B10"/>
    <mergeCell ref="C6:F7"/>
    <mergeCell ref="K6:K10"/>
    <mergeCell ref="C8:C10"/>
    <mergeCell ref="D8:D10"/>
    <mergeCell ref="E8:E10"/>
    <mergeCell ref="F8:F10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O11" sqref="O11:X24"/>
    </sheetView>
  </sheetViews>
  <sheetFormatPr defaultColWidth="8.88671875" defaultRowHeight="13.5"/>
  <cols>
    <col min="1" max="1" width="7.99609375" style="115" customWidth="1"/>
    <col min="2" max="4" width="5.77734375" style="116" customWidth="1"/>
    <col min="5" max="5" width="6.77734375" style="117" customWidth="1"/>
    <col min="6" max="6" width="9.6640625" style="118" customWidth="1"/>
    <col min="7" max="7" width="6.77734375" style="117" customWidth="1"/>
    <col min="8" max="10" width="5.77734375" style="116" customWidth="1"/>
    <col min="11" max="12" width="5.77734375" style="118" customWidth="1"/>
    <col min="13" max="13" width="5.77734375" style="117" customWidth="1"/>
    <col min="14" max="19" width="5.77734375" style="118" customWidth="1"/>
    <col min="20" max="21" width="7.5546875" style="115" customWidth="1"/>
    <col min="22" max="23" width="8.77734375" style="115" customWidth="1"/>
    <col min="24" max="24" width="8.77734375" style="118" customWidth="1"/>
    <col min="25" max="25" width="10.88671875" style="115" customWidth="1"/>
    <col min="26" max="28" width="8.10546875" style="115" customWidth="1"/>
    <col min="29" max="16384" width="8.88671875" style="115" customWidth="1"/>
  </cols>
  <sheetData>
    <row r="1" spans="1:25" s="1022" customFormat="1" ht="12" customHeight="1">
      <c r="A1" s="1498" t="s">
        <v>896</v>
      </c>
      <c r="B1" s="1498"/>
      <c r="C1" s="1498"/>
      <c r="D1" s="1498"/>
      <c r="E1" s="1498"/>
      <c r="F1" s="1036"/>
      <c r="G1" s="1037"/>
      <c r="H1" s="1038"/>
      <c r="I1" s="1038"/>
      <c r="J1" s="1038"/>
      <c r="K1" s="1036"/>
      <c r="L1" s="1036"/>
      <c r="M1" s="1037"/>
      <c r="N1" s="1036"/>
      <c r="O1" s="1036"/>
      <c r="P1" s="1036"/>
      <c r="Q1" s="1036"/>
      <c r="R1" s="1036"/>
      <c r="S1" s="1036"/>
      <c r="Y1" s="1039" t="s">
        <v>9</v>
      </c>
    </row>
    <row r="2" spans="1:24" s="270" customFormat="1" ht="12" customHeight="1">
      <c r="A2" s="1003"/>
      <c r="B2" s="1003"/>
      <c r="C2" s="1003"/>
      <c r="D2" s="1003"/>
      <c r="E2" s="1003"/>
      <c r="F2" s="345"/>
      <c r="G2" s="346"/>
      <c r="H2" s="347"/>
      <c r="I2" s="347"/>
      <c r="J2" s="347"/>
      <c r="K2" s="345"/>
      <c r="L2" s="345"/>
      <c r="M2" s="346"/>
      <c r="N2" s="345"/>
      <c r="O2" s="345"/>
      <c r="P2" s="345"/>
      <c r="Q2" s="345"/>
      <c r="R2" s="345"/>
      <c r="S2" s="345"/>
      <c r="X2" s="345"/>
    </row>
    <row r="3" spans="1:24" s="129" customFormat="1" ht="22.5">
      <c r="A3" s="1612" t="s">
        <v>435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3" t="s">
        <v>1248</v>
      </c>
      <c r="Q3" s="1613"/>
      <c r="R3" s="1613"/>
      <c r="S3" s="1613"/>
      <c r="T3" s="1613"/>
      <c r="U3" s="1613"/>
      <c r="V3" s="1613"/>
      <c r="W3" s="1613"/>
      <c r="X3" s="1613"/>
    </row>
    <row r="4" spans="1:24" s="1035" customFormat="1" ht="12" customHeight="1">
      <c r="A4" s="1032"/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032"/>
      <c r="Q4" s="1033"/>
      <c r="R4" s="1033"/>
      <c r="S4" s="1033"/>
      <c r="T4" s="1034"/>
      <c r="U4" s="1034"/>
      <c r="V4" s="1034"/>
      <c r="W4" s="1034"/>
      <c r="X4" s="1033"/>
    </row>
    <row r="5" spans="1:25" s="1027" customFormat="1" ht="12" customHeight="1" thickBot="1">
      <c r="A5" s="1028" t="s">
        <v>886</v>
      </c>
      <c r="B5" s="1029"/>
      <c r="C5" s="1029"/>
      <c r="D5" s="1029"/>
      <c r="E5" s="1030"/>
      <c r="G5" s="1030"/>
      <c r="H5" s="1029"/>
      <c r="I5" s="1029"/>
      <c r="J5" s="1029"/>
      <c r="M5" s="1030"/>
      <c r="Y5" s="1031" t="s">
        <v>0</v>
      </c>
    </row>
    <row r="6" spans="1:25" s="271" customFormat="1" ht="16.5" customHeight="1">
      <c r="A6" s="1614" t="s">
        <v>438</v>
      </c>
      <c r="B6" s="1608" t="s">
        <v>436</v>
      </c>
      <c r="C6" s="619"/>
      <c r="D6" s="620"/>
      <c r="E6" s="1610" t="s">
        <v>391</v>
      </c>
      <c r="F6" s="1610" t="s">
        <v>392</v>
      </c>
      <c r="G6" s="1610" t="s">
        <v>439</v>
      </c>
      <c r="H6" s="1615" t="s">
        <v>440</v>
      </c>
      <c r="I6" s="1616"/>
      <c r="J6" s="1616"/>
      <c r="K6" s="1616"/>
      <c r="L6" s="1616"/>
      <c r="M6" s="1616"/>
      <c r="N6" s="1616"/>
      <c r="O6" s="1616"/>
      <c r="P6" s="1617" t="s">
        <v>437</v>
      </c>
      <c r="Q6" s="1617"/>
      <c r="R6" s="1617"/>
      <c r="S6" s="1617"/>
      <c r="T6" s="1617"/>
      <c r="U6" s="1618"/>
      <c r="V6" s="884" t="s">
        <v>1099</v>
      </c>
      <c r="W6" s="884" t="s">
        <v>315</v>
      </c>
      <c r="X6" s="884" t="s">
        <v>316</v>
      </c>
      <c r="Y6" s="1603" t="s">
        <v>49</v>
      </c>
    </row>
    <row r="7" spans="1:25" s="271" customFormat="1" ht="16.5" customHeight="1">
      <c r="A7" s="1605"/>
      <c r="B7" s="1609"/>
      <c r="C7" s="621"/>
      <c r="D7" s="622"/>
      <c r="E7" s="1611"/>
      <c r="F7" s="1611"/>
      <c r="G7" s="1611"/>
      <c r="H7" s="623" t="s">
        <v>441</v>
      </c>
      <c r="I7" s="623"/>
      <c r="J7" s="623"/>
      <c r="K7" s="624" t="s">
        <v>396</v>
      </c>
      <c r="L7" s="624" t="s">
        <v>397</v>
      </c>
      <c r="M7" s="625" t="s">
        <v>398</v>
      </c>
      <c r="N7" s="624" t="s">
        <v>399</v>
      </c>
      <c r="O7" s="625" t="s">
        <v>400</v>
      </c>
      <c r="P7" s="624" t="s">
        <v>401</v>
      </c>
      <c r="Q7" s="624" t="s">
        <v>402</v>
      </c>
      <c r="R7" s="626" t="s">
        <v>403</v>
      </c>
      <c r="S7" s="624" t="s">
        <v>404</v>
      </c>
      <c r="T7" s="627" t="s">
        <v>1249</v>
      </c>
      <c r="U7" s="627" t="s">
        <v>258</v>
      </c>
      <c r="V7" s="1218" t="s">
        <v>1100</v>
      </c>
      <c r="W7" s="886"/>
      <c r="X7" s="885"/>
      <c r="Y7" s="1604"/>
    </row>
    <row r="8" spans="1:25" s="271" customFormat="1" ht="16.5" customHeight="1">
      <c r="A8" s="823"/>
      <c r="B8" s="879"/>
      <c r="C8" s="623" t="s">
        <v>443</v>
      </c>
      <c r="D8" s="628" t="s">
        <v>444</v>
      </c>
      <c r="E8" s="1394"/>
      <c r="F8" s="1394" t="s">
        <v>41</v>
      </c>
      <c r="G8" s="1394"/>
      <c r="H8" s="623"/>
      <c r="I8" s="880" t="s">
        <v>443</v>
      </c>
      <c r="J8" s="881" t="s">
        <v>444</v>
      </c>
      <c r="K8" s="624"/>
      <c r="L8" s="624"/>
      <c r="M8" s="826"/>
      <c r="N8" s="624"/>
      <c r="O8" s="826"/>
      <c r="P8" s="624"/>
      <c r="Q8" s="624"/>
      <c r="R8" s="624"/>
      <c r="S8" s="624"/>
      <c r="T8" s="627"/>
      <c r="U8" s="627"/>
      <c r="V8" s="886" t="s">
        <v>1098</v>
      </c>
      <c r="W8" s="825"/>
      <c r="X8" s="885"/>
      <c r="Y8" s="824"/>
    </row>
    <row r="9" spans="1:25" s="271" customFormat="1" ht="16.5" customHeight="1">
      <c r="A9" s="1605" t="s">
        <v>442</v>
      </c>
      <c r="B9" s="628"/>
      <c r="C9" s="623"/>
      <c r="D9" s="628"/>
      <c r="E9" s="878" t="s">
        <v>819</v>
      </c>
      <c r="F9" s="1394" t="s">
        <v>822</v>
      </c>
      <c r="G9" s="1394" t="s">
        <v>41</v>
      </c>
      <c r="H9" s="1401" t="s">
        <v>59</v>
      </c>
      <c r="I9" s="623"/>
      <c r="J9" s="628"/>
      <c r="K9" s="625" t="s">
        <v>823</v>
      </c>
      <c r="L9" s="826" t="s">
        <v>823</v>
      </c>
      <c r="M9" s="826" t="s">
        <v>823</v>
      </c>
      <c r="N9" s="826" t="s">
        <v>823</v>
      </c>
      <c r="O9" s="826" t="s">
        <v>823</v>
      </c>
      <c r="P9" s="826" t="s">
        <v>823</v>
      </c>
      <c r="Q9" s="826" t="s">
        <v>823</v>
      </c>
      <c r="R9" s="826" t="s">
        <v>823</v>
      </c>
      <c r="S9" s="826" t="s">
        <v>823</v>
      </c>
      <c r="T9" s="630" t="s">
        <v>259</v>
      </c>
      <c r="U9" s="629" t="s">
        <v>1251</v>
      </c>
      <c r="V9" s="887" t="s">
        <v>1097</v>
      </c>
      <c r="W9" s="887" t="s">
        <v>1102</v>
      </c>
      <c r="X9" s="887"/>
      <c r="Y9" s="1604" t="s">
        <v>60</v>
      </c>
    </row>
    <row r="10" spans="1:25" s="348" customFormat="1" ht="21.75" customHeight="1">
      <c r="A10" s="1606"/>
      <c r="B10" s="631" t="s">
        <v>1</v>
      </c>
      <c r="C10" s="632" t="s">
        <v>171</v>
      </c>
      <c r="D10" s="631" t="s">
        <v>172</v>
      </c>
      <c r="E10" s="633" t="s">
        <v>821</v>
      </c>
      <c r="F10" s="634" t="s">
        <v>820</v>
      </c>
      <c r="G10" s="634" t="s">
        <v>820</v>
      </c>
      <c r="H10" s="1400" t="s">
        <v>1</v>
      </c>
      <c r="I10" s="632" t="s">
        <v>171</v>
      </c>
      <c r="J10" s="631" t="s">
        <v>172</v>
      </c>
      <c r="K10" s="633">
        <v>1</v>
      </c>
      <c r="L10" s="633">
        <v>2</v>
      </c>
      <c r="M10" s="633">
        <v>3</v>
      </c>
      <c r="N10" s="633">
        <v>4</v>
      </c>
      <c r="O10" s="633">
        <v>5</v>
      </c>
      <c r="P10" s="633">
        <v>6</v>
      </c>
      <c r="Q10" s="633">
        <v>7</v>
      </c>
      <c r="R10" s="633">
        <v>8</v>
      </c>
      <c r="S10" s="633">
        <v>9</v>
      </c>
      <c r="T10" s="635" t="s">
        <v>1250</v>
      </c>
      <c r="U10" s="635" t="s">
        <v>1250</v>
      </c>
      <c r="V10" s="634" t="s">
        <v>821</v>
      </c>
      <c r="W10" s="634" t="s">
        <v>1101</v>
      </c>
      <c r="X10" s="634" t="s">
        <v>317</v>
      </c>
      <c r="Y10" s="1607"/>
    </row>
    <row r="11" spans="1:25" s="327" customFormat="1" ht="27.75" customHeight="1">
      <c r="A11" s="636">
        <v>2016</v>
      </c>
      <c r="B11" s="637">
        <v>15</v>
      </c>
      <c r="C11" s="637">
        <v>11</v>
      </c>
      <c r="D11" s="637">
        <v>4</v>
      </c>
      <c r="E11" s="637">
        <v>0</v>
      </c>
      <c r="F11" s="637">
        <v>0</v>
      </c>
      <c r="G11" s="637">
        <v>0</v>
      </c>
      <c r="H11" s="637">
        <v>15</v>
      </c>
      <c r="I11" s="637">
        <v>11</v>
      </c>
      <c r="J11" s="637">
        <v>4</v>
      </c>
      <c r="K11" s="637">
        <v>0</v>
      </c>
      <c r="L11" s="637">
        <v>0</v>
      </c>
      <c r="M11" s="637">
        <v>0</v>
      </c>
      <c r="N11" s="637">
        <v>0</v>
      </c>
      <c r="O11" s="637">
        <v>1</v>
      </c>
      <c r="P11" s="637">
        <v>2</v>
      </c>
      <c r="Q11" s="637">
        <v>2</v>
      </c>
      <c r="R11" s="637">
        <v>2</v>
      </c>
      <c r="S11" s="637">
        <v>7</v>
      </c>
      <c r="T11" s="637">
        <v>0</v>
      </c>
      <c r="U11" s="637">
        <v>1</v>
      </c>
      <c r="V11" s="637">
        <v>0</v>
      </c>
      <c r="W11" s="637">
        <v>0</v>
      </c>
      <c r="X11" s="637">
        <v>0</v>
      </c>
      <c r="Y11" s="638">
        <v>2016</v>
      </c>
    </row>
    <row r="12" spans="1:25" s="327" customFormat="1" ht="27.75" customHeight="1">
      <c r="A12" s="636">
        <v>2017</v>
      </c>
      <c r="B12" s="637">
        <v>38</v>
      </c>
      <c r="C12" s="637">
        <v>30</v>
      </c>
      <c r="D12" s="637">
        <v>8</v>
      </c>
      <c r="E12" s="637">
        <v>0</v>
      </c>
      <c r="F12" s="637">
        <v>0</v>
      </c>
      <c r="G12" s="637">
        <v>0</v>
      </c>
      <c r="H12" s="637">
        <v>36</v>
      </c>
      <c r="I12" s="637">
        <v>29</v>
      </c>
      <c r="J12" s="637">
        <v>7</v>
      </c>
      <c r="K12" s="637">
        <v>0</v>
      </c>
      <c r="L12" s="637">
        <v>0</v>
      </c>
      <c r="M12" s="637">
        <v>0</v>
      </c>
      <c r="N12" s="637">
        <v>1</v>
      </c>
      <c r="O12" s="637">
        <v>8</v>
      </c>
      <c r="P12" s="637">
        <v>11</v>
      </c>
      <c r="Q12" s="637">
        <v>7</v>
      </c>
      <c r="R12" s="637">
        <v>2</v>
      </c>
      <c r="S12" s="637">
        <v>3</v>
      </c>
      <c r="T12" s="637">
        <v>0</v>
      </c>
      <c r="U12" s="637">
        <v>4</v>
      </c>
      <c r="V12" s="637">
        <v>0</v>
      </c>
      <c r="W12" s="637">
        <v>2</v>
      </c>
      <c r="X12" s="637">
        <v>0</v>
      </c>
      <c r="Y12" s="638">
        <v>2017</v>
      </c>
    </row>
    <row r="13" spans="1:25" s="327" customFormat="1" ht="27.75" customHeight="1">
      <c r="A13" s="636">
        <v>2018</v>
      </c>
      <c r="B13" s="637">
        <v>55</v>
      </c>
      <c r="C13" s="637">
        <v>42</v>
      </c>
      <c r="D13" s="637">
        <v>13</v>
      </c>
      <c r="E13" s="637">
        <v>0</v>
      </c>
      <c r="F13" s="637">
        <v>1</v>
      </c>
      <c r="G13" s="637">
        <v>0</v>
      </c>
      <c r="H13" s="637">
        <v>47</v>
      </c>
      <c r="I13" s="637">
        <v>36</v>
      </c>
      <c r="J13" s="637">
        <v>11</v>
      </c>
      <c r="K13" s="637">
        <v>0</v>
      </c>
      <c r="L13" s="637">
        <v>0</v>
      </c>
      <c r="M13" s="637">
        <v>0</v>
      </c>
      <c r="N13" s="637">
        <v>5</v>
      </c>
      <c r="O13" s="637">
        <v>11</v>
      </c>
      <c r="P13" s="637">
        <v>9</v>
      </c>
      <c r="Q13" s="637">
        <v>4</v>
      </c>
      <c r="R13" s="637">
        <v>8</v>
      </c>
      <c r="S13" s="637">
        <v>8</v>
      </c>
      <c r="T13" s="637">
        <v>0</v>
      </c>
      <c r="U13" s="637">
        <v>2</v>
      </c>
      <c r="V13" s="637">
        <v>3</v>
      </c>
      <c r="W13" s="637">
        <v>3</v>
      </c>
      <c r="X13" s="637">
        <v>1</v>
      </c>
      <c r="Y13" s="638">
        <v>2018</v>
      </c>
    </row>
    <row r="14" spans="1:25" s="327" customFormat="1" ht="27.75" customHeight="1">
      <c r="A14" s="636">
        <v>2019</v>
      </c>
      <c r="B14" s="637">
        <v>63</v>
      </c>
      <c r="C14" s="637">
        <v>46</v>
      </c>
      <c r="D14" s="637">
        <v>17</v>
      </c>
      <c r="E14" s="637">
        <v>0</v>
      </c>
      <c r="F14" s="637">
        <v>0</v>
      </c>
      <c r="G14" s="637">
        <v>0</v>
      </c>
      <c r="H14" s="637">
        <v>56</v>
      </c>
      <c r="I14" s="637">
        <v>40</v>
      </c>
      <c r="J14" s="637">
        <v>16</v>
      </c>
      <c r="K14" s="637">
        <v>0</v>
      </c>
      <c r="L14" s="637">
        <v>0</v>
      </c>
      <c r="M14" s="637">
        <v>2</v>
      </c>
      <c r="N14" s="637">
        <v>5</v>
      </c>
      <c r="O14" s="637">
        <v>15</v>
      </c>
      <c r="P14" s="637">
        <v>13</v>
      </c>
      <c r="Q14" s="637">
        <v>8</v>
      </c>
      <c r="R14" s="637">
        <v>3</v>
      </c>
      <c r="S14" s="637">
        <v>7</v>
      </c>
      <c r="T14" s="637">
        <v>0</v>
      </c>
      <c r="U14" s="637">
        <v>3</v>
      </c>
      <c r="V14" s="637">
        <v>3</v>
      </c>
      <c r="W14" s="637">
        <v>4</v>
      </c>
      <c r="X14" s="637">
        <v>0</v>
      </c>
      <c r="Y14" s="638">
        <v>2019</v>
      </c>
    </row>
    <row r="15" spans="1:25" s="470" customFormat="1" ht="27.75" customHeight="1">
      <c r="A15" s="639">
        <v>2020</v>
      </c>
      <c r="B15" s="640">
        <f aca="true" t="shared" si="0" ref="B15:X15">SUM(B16:B24)</f>
        <v>53</v>
      </c>
      <c r="C15" s="640">
        <f t="shared" si="0"/>
        <v>32</v>
      </c>
      <c r="D15" s="640">
        <f t="shared" si="0"/>
        <v>21</v>
      </c>
      <c r="E15" s="640">
        <f t="shared" si="0"/>
        <v>0</v>
      </c>
      <c r="F15" s="640">
        <f t="shared" si="0"/>
        <v>0</v>
      </c>
      <c r="G15" s="640">
        <f t="shared" si="0"/>
        <v>0</v>
      </c>
      <c r="H15" s="640">
        <f t="shared" si="0"/>
        <v>51</v>
      </c>
      <c r="I15" s="640">
        <f t="shared" si="0"/>
        <v>31</v>
      </c>
      <c r="J15" s="640">
        <f t="shared" si="0"/>
        <v>20</v>
      </c>
      <c r="K15" s="640">
        <f t="shared" si="0"/>
        <v>0</v>
      </c>
      <c r="L15" s="640">
        <f t="shared" si="0"/>
        <v>0</v>
      </c>
      <c r="M15" s="640">
        <f t="shared" si="0"/>
        <v>0</v>
      </c>
      <c r="N15" s="640">
        <f t="shared" si="0"/>
        <v>3</v>
      </c>
      <c r="O15" s="640">
        <f t="shared" si="0"/>
        <v>14</v>
      </c>
      <c r="P15" s="640">
        <f t="shared" si="0"/>
        <v>10</v>
      </c>
      <c r="Q15" s="640">
        <f t="shared" si="0"/>
        <v>3</v>
      </c>
      <c r="R15" s="640">
        <f t="shared" si="0"/>
        <v>9</v>
      </c>
      <c r="S15" s="640">
        <f t="shared" si="0"/>
        <v>9</v>
      </c>
      <c r="T15" s="640">
        <f t="shared" si="0"/>
        <v>0</v>
      </c>
      <c r="U15" s="640">
        <f t="shared" si="0"/>
        <v>3</v>
      </c>
      <c r="V15" s="640">
        <f t="shared" si="0"/>
        <v>0</v>
      </c>
      <c r="W15" s="640">
        <f t="shared" si="0"/>
        <v>1</v>
      </c>
      <c r="X15" s="640">
        <f t="shared" si="0"/>
        <v>1</v>
      </c>
      <c r="Y15" s="641">
        <v>2020</v>
      </c>
    </row>
    <row r="16" spans="1:25" s="327" customFormat="1" ht="27.75" customHeight="1">
      <c r="A16" s="642" t="s">
        <v>445</v>
      </c>
      <c r="B16" s="643">
        <f>SUM(E16:H16,V16,W16,X16)</f>
        <v>23</v>
      </c>
      <c r="C16" s="643">
        <v>8</v>
      </c>
      <c r="D16" s="643">
        <v>15</v>
      </c>
      <c r="E16" s="643">
        <v>0</v>
      </c>
      <c r="F16" s="643">
        <v>0</v>
      </c>
      <c r="G16" s="637">
        <v>0</v>
      </c>
      <c r="H16" s="557">
        <f aca="true" t="shared" si="1" ref="H16:H24">SUM(K16:O16,P16:U16)</f>
        <v>22</v>
      </c>
      <c r="I16" s="557">
        <v>8</v>
      </c>
      <c r="J16" s="557">
        <v>14</v>
      </c>
      <c r="K16" s="643">
        <v>0</v>
      </c>
      <c r="L16" s="643">
        <v>0</v>
      </c>
      <c r="M16" s="643">
        <v>0</v>
      </c>
      <c r="N16" s="643">
        <v>0</v>
      </c>
      <c r="O16" s="643">
        <v>1</v>
      </c>
      <c r="P16" s="643">
        <v>0</v>
      </c>
      <c r="Q16" s="611">
        <v>2</v>
      </c>
      <c r="R16" s="611">
        <v>9</v>
      </c>
      <c r="S16" s="611">
        <v>9</v>
      </c>
      <c r="T16" s="643">
        <v>0</v>
      </c>
      <c r="U16" s="557">
        <v>1</v>
      </c>
      <c r="V16" s="643">
        <v>0</v>
      </c>
      <c r="W16" s="557">
        <v>1</v>
      </c>
      <c r="X16" s="643">
        <v>0</v>
      </c>
      <c r="Y16" s="644" t="s">
        <v>64</v>
      </c>
    </row>
    <row r="17" spans="1:25" s="327" customFormat="1" ht="27.75" customHeight="1">
      <c r="A17" s="645" t="s">
        <v>318</v>
      </c>
      <c r="B17" s="643">
        <f aca="true" t="shared" si="2" ref="B17:B24">SUM(E17:H17,V17,W17,X17)</f>
        <v>0</v>
      </c>
      <c r="C17" s="643">
        <v>0</v>
      </c>
      <c r="D17" s="643">
        <v>0</v>
      </c>
      <c r="E17" s="643">
        <v>0</v>
      </c>
      <c r="F17" s="643">
        <v>0</v>
      </c>
      <c r="G17" s="637">
        <v>0</v>
      </c>
      <c r="H17" s="557">
        <f t="shared" si="1"/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643">
        <v>0</v>
      </c>
      <c r="O17" s="643">
        <v>0</v>
      </c>
      <c r="P17" s="643">
        <v>0</v>
      </c>
      <c r="Q17" s="643">
        <v>0</v>
      </c>
      <c r="R17" s="643">
        <v>0</v>
      </c>
      <c r="S17" s="643">
        <v>0</v>
      </c>
      <c r="T17" s="643">
        <v>0</v>
      </c>
      <c r="U17" s="643">
        <v>0</v>
      </c>
      <c r="V17" s="643">
        <v>0</v>
      </c>
      <c r="W17" s="643">
        <v>0</v>
      </c>
      <c r="X17" s="643">
        <v>0</v>
      </c>
      <c r="Y17" s="644" t="s">
        <v>65</v>
      </c>
    </row>
    <row r="18" spans="1:25" s="327" customFormat="1" ht="27.75" customHeight="1">
      <c r="A18" s="645" t="s">
        <v>319</v>
      </c>
      <c r="B18" s="643">
        <f t="shared" si="2"/>
        <v>0</v>
      </c>
      <c r="C18" s="643">
        <v>0</v>
      </c>
      <c r="D18" s="643">
        <v>0</v>
      </c>
      <c r="E18" s="643">
        <v>0</v>
      </c>
      <c r="F18" s="643">
        <v>0</v>
      </c>
      <c r="G18" s="637">
        <v>0</v>
      </c>
      <c r="H18" s="557">
        <f t="shared" si="1"/>
        <v>0</v>
      </c>
      <c r="I18" s="557">
        <v>0</v>
      </c>
      <c r="J18" s="643">
        <v>0</v>
      </c>
      <c r="K18" s="643">
        <v>0</v>
      </c>
      <c r="L18" s="643">
        <v>0</v>
      </c>
      <c r="M18" s="643">
        <v>0</v>
      </c>
      <c r="N18" s="643">
        <v>0</v>
      </c>
      <c r="O18" s="643">
        <v>0</v>
      </c>
      <c r="P18" s="643">
        <v>0</v>
      </c>
      <c r="Q18" s="643">
        <v>0</v>
      </c>
      <c r="R18" s="643">
        <v>0</v>
      </c>
      <c r="S18" s="643">
        <v>0</v>
      </c>
      <c r="T18" s="643">
        <v>0</v>
      </c>
      <c r="U18" s="643">
        <v>0</v>
      </c>
      <c r="V18" s="643">
        <v>0</v>
      </c>
      <c r="W18" s="643">
        <v>0</v>
      </c>
      <c r="X18" s="643">
        <v>0</v>
      </c>
      <c r="Y18" s="646" t="s">
        <v>66</v>
      </c>
    </row>
    <row r="19" spans="1:25" s="327" customFormat="1" ht="27.75" customHeight="1">
      <c r="A19" s="647" t="s">
        <v>446</v>
      </c>
      <c r="B19" s="643">
        <f t="shared" si="2"/>
        <v>0</v>
      </c>
      <c r="C19" s="643">
        <v>0</v>
      </c>
      <c r="D19" s="643">
        <v>0</v>
      </c>
      <c r="E19" s="643">
        <v>0</v>
      </c>
      <c r="F19" s="643">
        <v>0</v>
      </c>
      <c r="G19" s="637">
        <v>0</v>
      </c>
      <c r="H19" s="557">
        <f t="shared" si="1"/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643">
        <v>0</v>
      </c>
      <c r="O19" s="643">
        <v>0</v>
      </c>
      <c r="P19" s="643">
        <v>0</v>
      </c>
      <c r="Q19" s="643">
        <v>0</v>
      </c>
      <c r="R19" s="643">
        <v>0</v>
      </c>
      <c r="S19" s="643">
        <v>0</v>
      </c>
      <c r="T19" s="643">
        <v>0</v>
      </c>
      <c r="U19" s="643">
        <v>0</v>
      </c>
      <c r="V19" s="643">
        <v>0</v>
      </c>
      <c r="W19" s="643">
        <v>0</v>
      </c>
      <c r="X19" s="643">
        <v>0</v>
      </c>
      <c r="Y19" s="644" t="s">
        <v>67</v>
      </c>
    </row>
    <row r="20" spans="1:25" s="327" customFormat="1" ht="27.75" customHeight="1">
      <c r="A20" s="647" t="s">
        <v>447</v>
      </c>
      <c r="B20" s="643">
        <f t="shared" si="2"/>
        <v>18</v>
      </c>
      <c r="C20" s="643">
        <v>13</v>
      </c>
      <c r="D20" s="643">
        <v>5</v>
      </c>
      <c r="E20" s="643">
        <v>0</v>
      </c>
      <c r="F20" s="643">
        <v>0</v>
      </c>
      <c r="G20" s="637">
        <v>0</v>
      </c>
      <c r="H20" s="557">
        <f t="shared" si="1"/>
        <v>18</v>
      </c>
      <c r="I20" s="557">
        <v>13</v>
      </c>
      <c r="J20" s="557">
        <v>5</v>
      </c>
      <c r="K20" s="643">
        <v>0</v>
      </c>
      <c r="L20" s="643">
        <v>0</v>
      </c>
      <c r="M20" s="643">
        <v>0</v>
      </c>
      <c r="N20" s="611">
        <v>1</v>
      </c>
      <c r="O20" s="557">
        <v>5</v>
      </c>
      <c r="P20" s="611">
        <v>9</v>
      </c>
      <c r="Q20" s="611">
        <v>1</v>
      </c>
      <c r="R20" s="643">
        <v>0</v>
      </c>
      <c r="S20" s="643">
        <v>0</v>
      </c>
      <c r="T20" s="643">
        <v>0</v>
      </c>
      <c r="U20" s="611">
        <v>2</v>
      </c>
      <c r="V20" s="643">
        <v>0</v>
      </c>
      <c r="W20" s="643">
        <v>0</v>
      </c>
      <c r="X20" s="643">
        <v>0</v>
      </c>
      <c r="Y20" s="646" t="s">
        <v>68</v>
      </c>
    </row>
    <row r="21" spans="1:25" s="327" customFormat="1" ht="27.75" customHeight="1">
      <c r="A21" s="647" t="s">
        <v>448</v>
      </c>
      <c r="B21" s="643">
        <f t="shared" si="2"/>
        <v>11</v>
      </c>
      <c r="C21" s="643">
        <v>10</v>
      </c>
      <c r="D21" s="643">
        <v>1</v>
      </c>
      <c r="E21" s="643">
        <v>0</v>
      </c>
      <c r="F21" s="643">
        <v>0</v>
      </c>
      <c r="G21" s="637">
        <v>0</v>
      </c>
      <c r="H21" s="557">
        <f t="shared" si="1"/>
        <v>11</v>
      </c>
      <c r="I21" s="557">
        <v>10</v>
      </c>
      <c r="J21" s="557">
        <v>1</v>
      </c>
      <c r="K21" s="643">
        <v>0</v>
      </c>
      <c r="L21" s="643">
        <v>0</v>
      </c>
      <c r="M21" s="643">
        <v>0</v>
      </c>
      <c r="N21" s="611">
        <v>2</v>
      </c>
      <c r="O21" s="611">
        <v>8</v>
      </c>
      <c r="P21" s="643">
        <v>1</v>
      </c>
      <c r="Q21" s="643">
        <v>0</v>
      </c>
      <c r="R21" s="643">
        <v>0</v>
      </c>
      <c r="S21" s="643">
        <v>0</v>
      </c>
      <c r="T21" s="643">
        <v>0</v>
      </c>
      <c r="U21" s="643">
        <v>0</v>
      </c>
      <c r="V21" s="643">
        <v>0</v>
      </c>
      <c r="W21" s="643">
        <v>0</v>
      </c>
      <c r="X21" s="643">
        <v>0</v>
      </c>
      <c r="Y21" s="644" t="s">
        <v>69</v>
      </c>
    </row>
    <row r="22" spans="1:25" s="327" customFormat="1" ht="27.75" customHeight="1">
      <c r="A22" s="647" t="s">
        <v>449</v>
      </c>
      <c r="B22" s="643">
        <f t="shared" si="2"/>
        <v>0</v>
      </c>
      <c r="C22" s="643">
        <v>0</v>
      </c>
      <c r="D22" s="643">
        <v>0</v>
      </c>
      <c r="E22" s="643">
        <v>0</v>
      </c>
      <c r="F22" s="643">
        <v>0</v>
      </c>
      <c r="G22" s="637">
        <v>0</v>
      </c>
      <c r="H22" s="557">
        <f t="shared" si="1"/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643">
        <v>0</v>
      </c>
      <c r="O22" s="643">
        <v>0</v>
      </c>
      <c r="P22" s="643">
        <v>0</v>
      </c>
      <c r="Q22" s="643">
        <v>0</v>
      </c>
      <c r="R22" s="643">
        <v>0</v>
      </c>
      <c r="S22" s="643">
        <v>0</v>
      </c>
      <c r="T22" s="643">
        <v>0</v>
      </c>
      <c r="U22" s="643">
        <v>0</v>
      </c>
      <c r="V22" s="643">
        <v>0</v>
      </c>
      <c r="W22" s="643">
        <v>0</v>
      </c>
      <c r="X22" s="643">
        <v>0</v>
      </c>
      <c r="Y22" s="644" t="s">
        <v>61</v>
      </c>
    </row>
    <row r="23" spans="1:25" s="327" customFormat="1" ht="27.75" customHeight="1">
      <c r="A23" s="647" t="s">
        <v>450</v>
      </c>
      <c r="B23" s="643">
        <f t="shared" si="2"/>
        <v>0</v>
      </c>
      <c r="C23" s="643">
        <v>0</v>
      </c>
      <c r="D23" s="643">
        <v>0</v>
      </c>
      <c r="E23" s="643">
        <v>0</v>
      </c>
      <c r="F23" s="643">
        <v>0</v>
      </c>
      <c r="G23" s="637">
        <v>0</v>
      </c>
      <c r="H23" s="557">
        <f t="shared" si="1"/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643">
        <v>0</v>
      </c>
      <c r="O23" s="643">
        <v>0</v>
      </c>
      <c r="P23" s="643">
        <v>0</v>
      </c>
      <c r="Q23" s="643">
        <v>0</v>
      </c>
      <c r="R23" s="643">
        <v>0</v>
      </c>
      <c r="S23" s="643">
        <v>0</v>
      </c>
      <c r="T23" s="643">
        <v>0</v>
      </c>
      <c r="U23" s="643">
        <v>0</v>
      </c>
      <c r="V23" s="643">
        <v>0</v>
      </c>
      <c r="W23" s="643">
        <v>0</v>
      </c>
      <c r="X23" s="643">
        <v>0</v>
      </c>
      <c r="Y23" s="644" t="s">
        <v>62</v>
      </c>
    </row>
    <row r="24" spans="1:25" s="327" customFormat="1" ht="27.75" customHeight="1">
      <c r="A24" s="647" t="s">
        <v>451</v>
      </c>
      <c r="B24" s="643">
        <f t="shared" si="2"/>
        <v>1</v>
      </c>
      <c r="C24" s="643">
        <v>1</v>
      </c>
      <c r="D24" s="643">
        <v>0</v>
      </c>
      <c r="E24" s="643">
        <v>0</v>
      </c>
      <c r="F24" s="643">
        <v>0</v>
      </c>
      <c r="G24" s="637">
        <v>0</v>
      </c>
      <c r="H24" s="557">
        <f t="shared" si="1"/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0</v>
      </c>
      <c r="N24" s="643">
        <v>0</v>
      </c>
      <c r="O24" s="643">
        <v>0</v>
      </c>
      <c r="P24" s="643">
        <v>0</v>
      </c>
      <c r="Q24" s="643">
        <v>0</v>
      </c>
      <c r="R24" s="643">
        <v>0</v>
      </c>
      <c r="S24" s="643">
        <v>0</v>
      </c>
      <c r="T24" s="643">
        <v>0</v>
      </c>
      <c r="U24" s="643">
        <v>0</v>
      </c>
      <c r="V24" s="643">
        <v>0</v>
      </c>
      <c r="W24" s="643">
        <v>0</v>
      </c>
      <c r="X24" s="643">
        <v>1</v>
      </c>
      <c r="Y24" s="644" t="s">
        <v>63</v>
      </c>
    </row>
    <row r="25" spans="1:26" s="270" customFormat="1" ht="3" customHeight="1" thickBot="1">
      <c r="A25" s="349"/>
      <c r="B25" s="350"/>
      <c r="C25" s="350"/>
      <c r="D25" s="350"/>
      <c r="E25" s="351"/>
      <c r="F25" s="351"/>
      <c r="G25" s="351"/>
      <c r="H25" s="352"/>
      <c r="I25" s="352"/>
      <c r="J25" s="352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3"/>
      <c r="Y25" s="353"/>
      <c r="Z25" s="354"/>
    </row>
    <row r="26" spans="1:26" s="270" customFormat="1" ht="1.5" customHeight="1">
      <c r="A26" s="355"/>
      <c r="B26" s="356"/>
      <c r="C26" s="356"/>
      <c r="D26" s="356"/>
      <c r="E26" s="357"/>
      <c r="F26" s="357"/>
      <c r="G26" s="357"/>
      <c r="H26" s="358"/>
      <c r="I26" s="358"/>
      <c r="J26" s="358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9"/>
      <c r="Y26" s="359"/>
      <c r="Z26" s="360"/>
    </row>
    <row r="27" spans="1:23" s="270" customFormat="1" ht="12" customHeight="1">
      <c r="A27" s="361" t="s">
        <v>314</v>
      </c>
      <c r="B27" s="356"/>
      <c r="C27" s="356"/>
      <c r="D27" s="356"/>
      <c r="E27" s="357"/>
      <c r="F27" s="362"/>
      <c r="G27" s="357"/>
      <c r="H27" s="356"/>
      <c r="I27" s="356"/>
      <c r="J27" s="356"/>
      <c r="K27" s="362"/>
      <c r="L27" s="357"/>
      <c r="M27" s="357"/>
      <c r="N27" s="362"/>
      <c r="O27" s="362"/>
      <c r="P27" s="362"/>
      <c r="Q27" s="363" t="s">
        <v>70</v>
      </c>
      <c r="R27" s="362"/>
      <c r="T27" s="362"/>
      <c r="U27" s="357"/>
      <c r="V27" s="326"/>
      <c r="W27" s="326"/>
    </row>
  </sheetData>
  <sheetProtection/>
  <mergeCells count="13">
    <mergeCell ref="A1:E1"/>
    <mergeCell ref="A3:O3"/>
    <mergeCell ref="P3:X3"/>
    <mergeCell ref="A6:A7"/>
    <mergeCell ref="H6:O6"/>
    <mergeCell ref="P6:U6"/>
    <mergeCell ref="Y6:Y7"/>
    <mergeCell ref="A9:A10"/>
    <mergeCell ref="Y9:Y10"/>
    <mergeCell ref="B6:B7"/>
    <mergeCell ref="E6:E7"/>
    <mergeCell ref="F6:F7"/>
    <mergeCell ref="G6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N1">
      <selection activeCell="J20" sqref="J20"/>
    </sheetView>
  </sheetViews>
  <sheetFormatPr defaultColWidth="0" defaultRowHeight="13.5"/>
  <cols>
    <col min="1" max="1" width="7.77734375" style="1112" customWidth="1"/>
    <col min="2" max="2" width="5.5546875" style="1112" customWidth="1"/>
    <col min="3" max="3" width="5.6640625" style="1112" customWidth="1"/>
    <col min="4" max="5" width="5.77734375" style="1112" customWidth="1"/>
    <col min="6" max="12" width="5.4453125" style="1112" customWidth="1"/>
    <col min="13" max="13" width="5.88671875" style="1112" customWidth="1"/>
    <col min="14" max="14" width="5.5546875" style="1112" customWidth="1"/>
    <col min="15" max="15" width="6.21484375" style="1112" customWidth="1"/>
    <col min="16" max="16" width="6.10546875" style="1112" customWidth="1"/>
    <col min="17" max="17" width="5.4453125" style="1113" customWidth="1"/>
    <col min="18" max="18" width="5.6640625" style="1112" customWidth="1"/>
    <col min="19" max="19" width="4.99609375" style="1112" customWidth="1"/>
    <col min="20" max="21" width="6.21484375" style="1112" customWidth="1"/>
    <col min="22" max="22" width="5.99609375" style="1112" customWidth="1"/>
    <col min="23" max="23" width="5.77734375" style="1112" customWidth="1"/>
    <col min="24" max="24" width="0.3359375" style="1114" hidden="1" customWidth="1"/>
    <col min="25" max="25" width="7.3359375" style="1115" customWidth="1"/>
    <col min="26" max="26" width="6.6640625" style="1115" customWidth="1"/>
    <col min="27" max="27" width="6.88671875" style="1115" customWidth="1"/>
    <col min="28" max="28" width="7.4453125" style="1115" customWidth="1"/>
    <col min="29" max="29" width="6.77734375" style="1115" customWidth="1"/>
    <col min="30" max="30" width="9.3359375" style="1115" customWidth="1"/>
    <col min="31" max="31" width="7.4453125" style="1115" customWidth="1"/>
    <col min="32" max="32" width="6.99609375" style="1115" customWidth="1"/>
    <col min="33" max="33" width="7.4453125" style="1115" customWidth="1"/>
    <col min="34" max="34" width="8.77734375" style="1115" customWidth="1"/>
    <col min="35" max="35" width="9.77734375" style="1115" customWidth="1"/>
    <col min="36" max="36" width="5.6640625" style="1115" customWidth="1"/>
    <col min="37" max="38" width="6.5546875" style="1115" customWidth="1"/>
    <col min="39" max="39" width="5.77734375" style="1115" customWidth="1"/>
    <col min="40" max="42" width="6.5546875" style="1115" customWidth="1"/>
    <col min="43" max="43" width="6.3359375" style="1115" customWidth="1"/>
    <col min="44" max="44" width="7.99609375" style="1115" customWidth="1"/>
    <col min="45" max="49" width="0" style="1115" hidden="1" customWidth="1"/>
    <col min="50" max="16384" width="7.99609375" style="1115" hidden="1" customWidth="1"/>
  </cols>
  <sheetData>
    <row r="1" spans="1:43" s="1024" customFormat="1" ht="12" customHeight="1">
      <c r="A1" s="1498" t="s">
        <v>1107</v>
      </c>
      <c r="B1" s="1498"/>
      <c r="C1" s="1498"/>
      <c r="D1" s="1223"/>
      <c r="E1" s="1223"/>
      <c r="F1" s="1223"/>
      <c r="G1" s="1223"/>
      <c r="H1" s="1223"/>
      <c r="I1" s="950"/>
      <c r="J1" s="1223"/>
      <c r="K1" s="1223"/>
      <c r="L1" s="1223"/>
      <c r="M1" s="1223"/>
      <c r="N1" s="1223"/>
      <c r="O1" s="1223"/>
      <c r="P1" s="1223"/>
      <c r="Q1" s="1223"/>
      <c r="R1" s="1223"/>
      <c r="W1" s="1224" t="s">
        <v>927</v>
      </c>
      <c r="Y1" s="1498" t="s">
        <v>896</v>
      </c>
      <c r="Z1" s="1498"/>
      <c r="AQ1" s="1224" t="s">
        <v>927</v>
      </c>
    </row>
    <row r="2" spans="1:42" s="1043" customFormat="1" ht="12" customHeight="1">
      <c r="A2" s="1040"/>
      <c r="B2" s="1040"/>
      <c r="C2" s="1040"/>
      <c r="D2" s="1040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0"/>
      <c r="R2" s="1041"/>
      <c r="S2" s="1041"/>
      <c r="T2" s="1041"/>
      <c r="U2" s="1041"/>
      <c r="V2" s="1041"/>
      <c r="W2" s="1041"/>
      <c r="X2" s="1042"/>
      <c r="Y2" s="1040"/>
      <c r="Z2" s="1040"/>
      <c r="AA2" s="1040"/>
      <c r="AB2" s="1040"/>
      <c r="AC2" s="1040"/>
      <c r="AD2" s="1040"/>
      <c r="AE2" s="1040"/>
      <c r="AF2" s="1040"/>
      <c r="AG2" s="1040"/>
      <c r="AH2" s="1040"/>
      <c r="AI2" s="1040"/>
      <c r="AJ2" s="1040"/>
      <c r="AK2" s="1040"/>
      <c r="AL2" s="1040"/>
      <c r="AM2" s="1041"/>
      <c r="AN2" s="1041"/>
      <c r="AO2" s="1041"/>
      <c r="AP2" s="1041"/>
    </row>
    <row r="3" spans="1:43" s="1045" customFormat="1" ht="47.25" customHeight="1">
      <c r="A3" s="1619" t="s">
        <v>1252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  <c r="M3" s="1620" t="s">
        <v>1254</v>
      </c>
      <c r="N3" s="1619"/>
      <c r="O3" s="1619"/>
      <c r="P3" s="1619"/>
      <c r="Q3" s="1619"/>
      <c r="R3" s="1619"/>
      <c r="S3" s="1619"/>
      <c r="T3" s="1619"/>
      <c r="U3" s="1619"/>
      <c r="V3" s="1619"/>
      <c r="W3" s="1619"/>
      <c r="X3" s="1044"/>
      <c r="Y3" s="1619" t="s">
        <v>1253</v>
      </c>
      <c r="Z3" s="1619"/>
      <c r="AA3" s="1619"/>
      <c r="AB3" s="1619"/>
      <c r="AC3" s="1619"/>
      <c r="AD3" s="1619"/>
      <c r="AE3" s="1619"/>
      <c r="AF3" s="1619"/>
      <c r="AG3" s="1619"/>
      <c r="AH3" s="1620" t="s">
        <v>1255</v>
      </c>
      <c r="AI3" s="1619"/>
      <c r="AJ3" s="1619"/>
      <c r="AK3" s="1619"/>
      <c r="AL3" s="1619"/>
      <c r="AM3" s="1619"/>
      <c r="AN3" s="1619"/>
      <c r="AO3" s="1619"/>
      <c r="AP3" s="1619"/>
      <c r="AQ3" s="1619"/>
    </row>
    <row r="4" spans="1:43" s="1043" customFormat="1" ht="12" customHeight="1">
      <c r="A4" s="1046"/>
      <c r="B4" s="1046"/>
      <c r="C4" s="1046"/>
      <c r="D4" s="1046"/>
      <c r="E4" s="1046"/>
      <c r="F4" s="1046"/>
      <c r="G4" s="1046"/>
      <c r="H4" s="1046"/>
      <c r="I4" s="1046"/>
      <c r="J4" s="1046"/>
      <c r="K4" s="1047"/>
      <c r="L4" s="1047"/>
      <c r="M4" s="1047"/>
      <c r="N4" s="1047"/>
      <c r="O4" s="1047"/>
      <c r="P4" s="1047"/>
      <c r="Q4" s="1047"/>
      <c r="R4" s="1047"/>
      <c r="S4" s="1047"/>
      <c r="T4" s="1047"/>
      <c r="U4" s="1047"/>
      <c r="V4" s="1047"/>
      <c r="W4" s="1047"/>
      <c r="X4" s="1048"/>
      <c r="Y4" s="1046"/>
      <c r="Z4" s="1046"/>
      <c r="AA4" s="1046"/>
      <c r="AB4" s="1046"/>
      <c r="AC4" s="1046"/>
      <c r="AD4" s="1046"/>
      <c r="AE4" s="1046"/>
      <c r="AF4" s="1046"/>
      <c r="AG4" s="1046"/>
      <c r="AH4" s="1046"/>
      <c r="AI4" s="1046"/>
      <c r="AJ4" s="1046"/>
      <c r="AK4" s="1046"/>
      <c r="AL4" s="1046"/>
      <c r="AM4" s="1046"/>
      <c r="AN4" s="1046"/>
      <c r="AO4" s="1046"/>
      <c r="AP4" s="1046"/>
      <c r="AQ4" s="1049"/>
    </row>
    <row r="5" spans="1:43" s="1219" customFormat="1" ht="12" customHeight="1" thickBot="1">
      <c r="A5" s="1219" t="s">
        <v>1106</v>
      </c>
      <c r="Q5" s="1220"/>
      <c r="W5" s="1221" t="s">
        <v>928</v>
      </c>
      <c r="X5" s="1222"/>
      <c r="Y5" s="1219" t="s">
        <v>1106</v>
      </c>
      <c r="AQ5" s="1221" t="s">
        <v>928</v>
      </c>
    </row>
    <row r="6" spans="1:43" s="1058" customFormat="1" ht="17.25" customHeight="1">
      <c r="A6" s="1621" t="s">
        <v>929</v>
      </c>
      <c r="B6" s="1624" t="s">
        <v>930</v>
      </c>
      <c r="C6" s="1053" t="s">
        <v>931</v>
      </c>
      <c r="D6" s="1054"/>
      <c r="E6" s="1054"/>
      <c r="F6" s="1054"/>
      <c r="G6" s="1054"/>
      <c r="H6" s="1054"/>
      <c r="I6" s="1054"/>
      <c r="J6" s="1054"/>
      <c r="K6" s="1055"/>
      <c r="L6" s="1056"/>
      <c r="M6" s="1627" t="s">
        <v>932</v>
      </c>
      <c r="N6" s="1628"/>
      <c r="O6" s="1628"/>
      <c r="P6" s="1628"/>
      <c r="Q6" s="1628"/>
      <c r="R6" s="1629"/>
      <c r="S6" s="1630" t="s">
        <v>933</v>
      </c>
      <c r="T6" s="1630"/>
      <c r="U6" s="1630"/>
      <c r="V6" s="1630"/>
      <c r="W6" s="1631" t="s">
        <v>934</v>
      </c>
      <c r="X6" s="1057"/>
      <c r="Y6" s="1634" t="s">
        <v>935</v>
      </c>
      <c r="Z6" s="1648" t="s">
        <v>936</v>
      </c>
      <c r="AA6" s="1651" t="s">
        <v>937</v>
      </c>
      <c r="AB6" s="1651" t="s">
        <v>938</v>
      </c>
      <c r="AC6" s="1651" t="s">
        <v>939</v>
      </c>
      <c r="AD6" s="1651" t="s">
        <v>940</v>
      </c>
      <c r="AE6" s="1651" t="s">
        <v>941</v>
      </c>
      <c r="AF6" s="1651" t="s">
        <v>942</v>
      </c>
      <c r="AG6" s="1651" t="s">
        <v>943</v>
      </c>
      <c r="AH6" s="1651" t="s">
        <v>944</v>
      </c>
      <c r="AI6" s="1655" t="s">
        <v>945</v>
      </c>
      <c r="AJ6" s="1640" t="s">
        <v>946</v>
      </c>
      <c r="AK6" s="1641"/>
      <c r="AL6" s="1641"/>
      <c r="AM6" s="1641"/>
      <c r="AN6" s="1641"/>
      <c r="AO6" s="1641"/>
      <c r="AP6" s="1642"/>
      <c r="AQ6" s="1643" t="s">
        <v>934</v>
      </c>
    </row>
    <row r="7" spans="1:43" s="1058" customFormat="1" ht="45" customHeight="1">
      <c r="A7" s="1622"/>
      <c r="B7" s="1625"/>
      <c r="C7" s="1637" t="s">
        <v>947</v>
      </c>
      <c r="D7" s="1637" t="s">
        <v>948</v>
      </c>
      <c r="E7" s="1637" t="s">
        <v>949</v>
      </c>
      <c r="F7" s="1638" t="s">
        <v>950</v>
      </c>
      <c r="G7" s="1639"/>
      <c r="H7" s="1059" t="s">
        <v>951</v>
      </c>
      <c r="I7" s="1060"/>
      <c r="J7" s="1061"/>
      <c r="K7" s="1656" t="s">
        <v>952</v>
      </c>
      <c r="L7" s="1657"/>
      <c r="M7" s="1637" t="s">
        <v>953</v>
      </c>
      <c r="N7" s="1637" t="s">
        <v>954</v>
      </c>
      <c r="O7" s="1637" t="s">
        <v>955</v>
      </c>
      <c r="P7" s="1062" t="s">
        <v>956</v>
      </c>
      <c r="Q7" s="1637" t="s">
        <v>957</v>
      </c>
      <c r="R7" s="1063" t="s">
        <v>958</v>
      </c>
      <c r="S7" s="1063" t="s">
        <v>959</v>
      </c>
      <c r="T7" s="1637" t="s">
        <v>960</v>
      </c>
      <c r="U7" s="1063" t="s">
        <v>961</v>
      </c>
      <c r="V7" s="1659" t="s">
        <v>962</v>
      </c>
      <c r="W7" s="1632"/>
      <c r="X7" s="1064"/>
      <c r="Y7" s="1635"/>
      <c r="Z7" s="1649"/>
      <c r="AA7" s="1652"/>
      <c r="AB7" s="1653"/>
      <c r="AC7" s="1652"/>
      <c r="AD7" s="1653"/>
      <c r="AE7" s="1653"/>
      <c r="AF7" s="1652"/>
      <c r="AG7" s="1652"/>
      <c r="AH7" s="1652"/>
      <c r="AI7" s="1653"/>
      <c r="AJ7" s="1646" t="s">
        <v>963</v>
      </c>
      <c r="AK7" s="1646" t="s">
        <v>964</v>
      </c>
      <c r="AL7" s="1646" t="s">
        <v>965</v>
      </c>
      <c r="AM7" s="1646" t="s">
        <v>966</v>
      </c>
      <c r="AN7" s="1646" t="s">
        <v>967</v>
      </c>
      <c r="AO7" s="1646" t="s">
        <v>968</v>
      </c>
      <c r="AP7" s="1646" t="s">
        <v>969</v>
      </c>
      <c r="AQ7" s="1644"/>
    </row>
    <row r="8" spans="1:43" s="1058" customFormat="1" ht="61.5" customHeight="1">
      <c r="A8" s="1623"/>
      <c r="B8" s="1626"/>
      <c r="C8" s="1626"/>
      <c r="D8" s="1626"/>
      <c r="E8" s="1626"/>
      <c r="F8" s="1065" t="s">
        <v>947</v>
      </c>
      <c r="G8" s="1065" t="s">
        <v>971</v>
      </c>
      <c r="H8" s="1065" t="s">
        <v>947</v>
      </c>
      <c r="I8" s="1065" t="s">
        <v>971</v>
      </c>
      <c r="J8" s="1065" t="s">
        <v>972</v>
      </c>
      <c r="K8" s="1066" t="s">
        <v>947</v>
      </c>
      <c r="L8" s="1067" t="s">
        <v>970</v>
      </c>
      <c r="M8" s="1626"/>
      <c r="N8" s="1626"/>
      <c r="O8" s="1658"/>
      <c r="P8" s="1068" t="s">
        <v>973</v>
      </c>
      <c r="Q8" s="1626"/>
      <c r="R8" s="1069" t="s">
        <v>974</v>
      </c>
      <c r="S8" s="1070" t="s">
        <v>975</v>
      </c>
      <c r="T8" s="1626"/>
      <c r="U8" s="1070" t="s">
        <v>976</v>
      </c>
      <c r="V8" s="1660"/>
      <c r="W8" s="1633"/>
      <c r="X8" s="1071"/>
      <c r="Y8" s="1636"/>
      <c r="Z8" s="1650"/>
      <c r="AA8" s="1647"/>
      <c r="AB8" s="1654"/>
      <c r="AC8" s="1647"/>
      <c r="AD8" s="1654"/>
      <c r="AE8" s="1654"/>
      <c r="AF8" s="1647"/>
      <c r="AG8" s="1647"/>
      <c r="AH8" s="1647"/>
      <c r="AI8" s="1654"/>
      <c r="AJ8" s="1647"/>
      <c r="AK8" s="1647"/>
      <c r="AL8" s="1647"/>
      <c r="AM8" s="1647"/>
      <c r="AN8" s="1647"/>
      <c r="AO8" s="1647"/>
      <c r="AP8" s="1647"/>
      <c r="AQ8" s="1645"/>
    </row>
    <row r="9" spans="1:43" s="1052" customFormat="1" ht="27" customHeight="1">
      <c r="A9" s="1072">
        <v>2016</v>
      </c>
      <c r="B9" s="1073">
        <v>80</v>
      </c>
      <c r="C9" s="1074">
        <v>0</v>
      </c>
      <c r="D9" s="1075">
        <v>1</v>
      </c>
      <c r="E9" s="1075">
        <v>16</v>
      </c>
      <c r="F9" s="1074">
        <v>0</v>
      </c>
      <c r="G9" s="1075">
        <v>2</v>
      </c>
      <c r="H9" s="1074">
        <v>0</v>
      </c>
      <c r="I9" s="1074">
        <v>0</v>
      </c>
      <c r="J9" s="1075">
        <v>2</v>
      </c>
      <c r="K9" s="1074">
        <v>2</v>
      </c>
      <c r="L9" s="1074">
        <v>3</v>
      </c>
      <c r="M9" s="1074">
        <v>0</v>
      </c>
      <c r="N9" s="1074">
        <v>1</v>
      </c>
      <c r="O9" s="1081">
        <v>8</v>
      </c>
      <c r="P9" s="1080">
        <v>0</v>
      </c>
      <c r="Q9" s="1080">
        <v>1</v>
      </c>
      <c r="R9" s="1080">
        <v>4</v>
      </c>
      <c r="S9" s="1080">
        <v>1</v>
      </c>
      <c r="T9" s="1080">
        <v>1</v>
      </c>
      <c r="U9" s="1074">
        <v>0</v>
      </c>
      <c r="V9" s="1074">
        <v>0</v>
      </c>
      <c r="W9" s="1076">
        <v>2016</v>
      </c>
      <c r="X9" s="1077"/>
      <c r="Y9" s="1078">
        <v>2016</v>
      </c>
      <c r="Z9" s="1079">
        <v>0</v>
      </c>
      <c r="AA9" s="1080">
        <v>1</v>
      </c>
      <c r="AB9" s="1080">
        <v>17</v>
      </c>
      <c r="AC9" s="1080">
        <v>1</v>
      </c>
      <c r="AD9" s="1080">
        <v>1</v>
      </c>
      <c r="AE9" s="1080">
        <v>2</v>
      </c>
      <c r="AF9" s="1080">
        <v>1</v>
      </c>
      <c r="AG9" s="1080">
        <v>0</v>
      </c>
      <c r="AH9" s="1080">
        <v>3</v>
      </c>
      <c r="AI9" s="1080">
        <v>1</v>
      </c>
      <c r="AJ9" s="1080">
        <v>11</v>
      </c>
      <c r="AK9" s="1080">
        <v>7</v>
      </c>
      <c r="AL9" s="1081">
        <v>0</v>
      </c>
      <c r="AM9" s="1080">
        <v>1</v>
      </c>
      <c r="AN9" s="1080">
        <v>2</v>
      </c>
      <c r="AO9" s="1080">
        <v>1</v>
      </c>
      <c r="AP9" s="1080">
        <v>0</v>
      </c>
      <c r="AQ9" s="1082">
        <v>2016</v>
      </c>
    </row>
    <row r="10" spans="1:43" s="1052" customFormat="1" ht="27" customHeight="1">
      <c r="A10" s="1072">
        <v>2017</v>
      </c>
      <c r="B10" s="1073">
        <v>80</v>
      </c>
      <c r="C10" s="1074">
        <v>0</v>
      </c>
      <c r="D10" s="1075">
        <v>1</v>
      </c>
      <c r="E10" s="1075">
        <v>16</v>
      </c>
      <c r="F10" s="1074">
        <v>0</v>
      </c>
      <c r="G10" s="1075">
        <v>2</v>
      </c>
      <c r="H10" s="1074">
        <v>0</v>
      </c>
      <c r="I10" s="1074">
        <v>0</v>
      </c>
      <c r="J10" s="1075">
        <v>2</v>
      </c>
      <c r="K10" s="1074">
        <v>2</v>
      </c>
      <c r="L10" s="1074">
        <v>3</v>
      </c>
      <c r="M10" s="1074">
        <v>0</v>
      </c>
      <c r="N10" s="1074">
        <v>1</v>
      </c>
      <c r="O10" s="1081">
        <v>8</v>
      </c>
      <c r="P10" s="1080">
        <v>0</v>
      </c>
      <c r="Q10" s="1080">
        <v>1</v>
      </c>
      <c r="R10" s="1080">
        <v>4</v>
      </c>
      <c r="S10" s="1080">
        <v>1</v>
      </c>
      <c r="T10" s="1080">
        <v>1</v>
      </c>
      <c r="U10" s="1074">
        <v>0</v>
      </c>
      <c r="V10" s="1074">
        <v>0</v>
      </c>
      <c r="W10" s="1076">
        <v>2017</v>
      </c>
      <c r="X10" s="1077"/>
      <c r="Y10" s="1078">
        <v>2017</v>
      </c>
      <c r="Z10" s="1079">
        <v>0</v>
      </c>
      <c r="AA10" s="1080">
        <v>1</v>
      </c>
      <c r="AB10" s="1080">
        <v>17</v>
      </c>
      <c r="AC10" s="1080">
        <v>1</v>
      </c>
      <c r="AD10" s="1080">
        <v>1</v>
      </c>
      <c r="AE10" s="1080">
        <v>2</v>
      </c>
      <c r="AF10" s="1080">
        <v>1</v>
      </c>
      <c r="AG10" s="1080">
        <v>0</v>
      </c>
      <c r="AH10" s="1080">
        <v>3</v>
      </c>
      <c r="AI10" s="1080">
        <v>1</v>
      </c>
      <c r="AJ10" s="1080">
        <v>11</v>
      </c>
      <c r="AK10" s="1080">
        <v>7</v>
      </c>
      <c r="AL10" s="1081">
        <v>0</v>
      </c>
      <c r="AM10" s="1080">
        <v>1</v>
      </c>
      <c r="AN10" s="1080">
        <v>2</v>
      </c>
      <c r="AO10" s="1080">
        <v>1</v>
      </c>
      <c r="AP10" s="1080">
        <v>0</v>
      </c>
      <c r="AQ10" s="1082">
        <v>2017</v>
      </c>
    </row>
    <row r="11" spans="1:43" s="1052" customFormat="1" ht="27" customHeight="1">
      <c r="A11" s="1072">
        <v>2018</v>
      </c>
      <c r="B11" s="1073">
        <v>75</v>
      </c>
      <c r="C11" s="1074">
        <v>0</v>
      </c>
      <c r="D11" s="1075">
        <v>1</v>
      </c>
      <c r="E11" s="1075">
        <v>16</v>
      </c>
      <c r="F11" s="1074">
        <v>0</v>
      </c>
      <c r="G11" s="1075">
        <v>2</v>
      </c>
      <c r="H11" s="1074">
        <v>0</v>
      </c>
      <c r="I11" s="1074">
        <v>0</v>
      </c>
      <c r="J11" s="1075">
        <v>2</v>
      </c>
      <c r="K11" s="1074">
        <v>0</v>
      </c>
      <c r="L11" s="1074">
        <v>0</v>
      </c>
      <c r="M11" s="1074">
        <v>0</v>
      </c>
      <c r="N11" s="1074">
        <v>1</v>
      </c>
      <c r="O11" s="1081">
        <v>8</v>
      </c>
      <c r="P11" s="1080">
        <v>0</v>
      </c>
      <c r="Q11" s="1080">
        <v>1</v>
      </c>
      <c r="R11" s="1080">
        <v>4</v>
      </c>
      <c r="S11" s="1080">
        <v>1</v>
      </c>
      <c r="T11" s="1080">
        <v>1</v>
      </c>
      <c r="U11" s="1074">
        <v>0</v>
      </c>
      <c r="V11" s="1074">
        <v>0</v>
      </c>
      <c r="W11" s="1076">
        <v>2018</v>
      </c>
      <c r="X11" s="1077"/>
      <c r="Y11" s="1078">
        <v>2018</v>
      </c>
      <c r="Z11" s="1079">
        <v>0</v>
      </c>
      <c r="AA11" s="1080">
        <v>1</v>
      </c>
      <c r="AB11" s="1080">
        <v>17</v>
      </c>
      <c r="AC11" s="1080">
        <v>1</v>
      </c>
      <c r="AD11" s="1080">
        <v>1</v>
      </c>
      <c r="AE11" s="1080">
        <v>2</v>
      </c>
      <c r="AF11" s="1080">
        <v>1</v>
      </c>
      <c r="AG11" s="1080">
        <v>0</v>
      </c>
      <c r="AH11" s="1080">
        <v>3</v>
      </c>
      <c r="AI11" s="1080">
        <v>1</v>
      </c>
      <c r="AJ11" s="1080">
        <v>11</v>
      </c>
      <c r="AK11" s="1080">
        <v>7</v>
      </c>
      <c r="AL11" s="1081">
        <v>0</v>
      </c>
      <c r="AM11" s="1080">
        <v>1</v>
      </c>
      <c r="AN11" s="1080">
        <v>2</v>
      </c>
      <c r="AO11" s="1080">
        <v>1</v>
      </c>
      <c r="AP11" s="1080">
        <v>0</v>
      </c>
      <c r="AQ11" s="1082">
        <v>2018</v>
      </c>
    </row>
    <row r="12" spans="1:43" s="1052" customFormat="1" ht="27" customHeight="1">
      <c r="A12" s="1072">
        <v>2019</v>
      </c>
      <c r="B12" s="1073">
        <v>79</v>
      </c>
      <c r="C12" s="1074">
        <v>0</v>
      </c>
      <c r="D12" s="1075">
        <v>1</v>
      </c>
      <c r="E12" s="1075">
        <v>16</v>
      </c>
      <c r="F12" s="1074">
        <v>0</v>
      </c>
      <c r="G12" s="1075">
        <v>2</v>
      </c>
      <c r="H12" s="1074">
        <v>0</v>
      </c>
      <c r="I12" s="1074">
        <v>0</v>
      </c>
      <c r="J12" s="1075">
        <v>2</v>
      </c>
      <c r="K12" s="1074">
        <v>2</v>
      </c>
      <c r="L12" s="1074">
        <v>0</v>
      </c>
      <c r="M12" s="1074">
        <v>0</v>
      </c>
      <c r="N12" s="1074">
        <v>2</v>
      </c>
      <c r="O12" s="1081">
        <v>8</v>
      </c>
      <c r="P12" s="1080">
        <v>0</v>
      </c>
      <c r="Q12" s="1080">
        <v>1</v>
      </c>
      <c r="R12" s="1080">
        <v>5</v>
      </c>
      <c r="S12" s="1080">
        <v>1</v>
      </c>
      <c r="T12" s="1080">
        <v>1</v>
      </c>
      <c r="U12" s="1074">
        <v>0</v>
      </c>
      <c r="V12" s="1074">
        <v>0</v>
      </c>
      <c r="W12" s="1076">
        <v>2019</v>
      </c>
      <c r="X12" s="1077"/>
      <c r="Y12" s="1078">
        <v>2019</v>
      </c>
      <c r="Z12" s="1079">
        <v>0</v>
      </c>
      <c r="AA12" s="1080">
        <v>1</v>
      </c>
      <c r="AB12" s="1080">
        <v>17</v>
      </c>
      <c r="AC12" s="1080">
        <v>1</v>
      </c>
      <c r="AD12" s="1080">
        <v>1</v>
      </c>
      <c r="AE12" s="1080">
        <v>2</v>
      </c>
      <c r="AF12" s="1080">
        <v>1</v>
      </c>
      <c r="AG12" s="1080">
        <v>0</v>
      </c>
      <c r="AH12" s="1080">
        <v>3</v>
      </c>
      <c r="AI12" s="1080">
        <v>1</v>
      </c>
      <c r="AJ12" s="1080">
        <v>11</v>
      </c>
      <c r="AK12" s="1080">
        <v>7</v>
      </c>
      <c r="AL12" s="1081">
        <v>0</v>
      </c>
      <c r="AM12" s="1080">
        <v>1</v>
      </c>
      <c r="AN12" s="1080">
        <v>2</v>
      </c>
      <c r="AO12" s="1080">
        <v>1</v>
      </c>
      <c r="AP12" s="1080">
        <v>0</v>
      </c>
      <c r="AQ12" s="1082">
        <v>2019</v>
      </c>
    </row>
    <row r="13" spans="1:43" s="1090" customFormat="1" ht="27" customHeight="1">
      <c r="A13" s="1083">
        <v>2020</v>
      </c>
      <c r="B13" s="1084">
        <f>SUM(C13:V13,Z13:AI13,AJ13)</f>
        <v>80</v>
      </c>
      <c r="C13" s="1085">
        <v>0</v>
      </c>
      <c r="D13" s="1086">
        <v>1</v>
      </c>
      <c r="E13" s="1086">
        <v>16</v>
      </c>
      <c r="F13" s="1085">
        <v>0</v>
      </c>
      <c r="G13" s="1086">
        <v>2</v>
      </c>
      <c r="H13" s="1085">
        <v>0</v>
      </c>
      <c r="I13" s="1085">
        <v>0</v>
      </c>
      <c r="J13" s="1086">
        <v>2</v>
      </c>
      <c r="K13" s="1085">
        <v>2</v>
      </c>
      <c r="L13" s="1085">
        <v>0</v>
      </c>
      <c r="M13" s="1085">
        <v>0</v>
      </c>
      <c r="N13" s="1085">
        <v>2</v>
      </c>
      <c r="O13" s="1085">
        <v>8</v>
      </c>
      <c r="P13" s="1086">
        <v>0</v>
      </c>
      <c r="Q13" s="1086">
        <v>1</v>
      </c>
      <c r="R13" s="1086">
        <v>6</v>
      </c>
      <c r="S13" s="1086">
        <v>1</v>
      </c>
      <c r="T13" s="1086">
        <v>1</v>
      </c>
      <c r="U13" s="1085">
        <v>0</v>
      </c>
      <c r="V13" s="1085">
        <v>0</v>
      </c>
      <c r="W13" s="1087">
        <v>2020</v>
      </c>
      <c r="X13" s="1088"/>
      <c r="Y13" s="1089">
        <v>2020</v>
      </c>
      <c r="Z13" s="1084">
        <v>0</v>
      </c>
      <c r="AA13" s="1086">
        <v>1</v>
      </c>
      <c r="AB13" s="1086">
        <v>17</v>
      </c>
      <c r="AC13" s="1086">
        <v>1</v>
      </c>
      <c r="AD13" s="1086">
        <v>1</v>
      </c>
      <c r="AE13" s="1086">
        <v>2</v>
      </c>
      <c r="AF13" s="1086">
        <v>1</v>
      </c>
      <c r="AG13" s="1086">
        <v>0</v>
      </c>
      <c r="AH13" s="1086">
        <v>3</v>
      </c>
      <c r="AI13" s="1086">
        <v>1</v>
      </c>
      <c r="AJ13" s="1086">
        <v>11</v>
      </c>
      <c r="AK13" s="1086">
        <v>7</v>
      </c>
      <c r="AL13" s="1085">
        <v>0</v>
      </c>
      <c r="AM13" s="1086">
        <v>1</v>
      </c>
      <c r="AN13" s="1086">
        <v>2</v>
      </c>
      <c r="AO13" s="1086">
        <v>1</v>
      </c>
      <c r="AP13" s="1086">
        <v>0</v>
      </c>
      <c r="AQ13" s="1087">
        <v>2020</v>
      </c>
    </row>
    <row r="14" spans="1:43" s="1050" customFormat="1" ht="3" customHeight="1" thickBot="1">
      <c r="A14" s="1091"/>
      <c r="B14" s="1092"/>
      <c r="C14" s="1093"/>
      <c r="D14" s="1093"/>
      <c r="E14" s="1093"/>
      <c r="F14" s="1093"/>
      <c r="G14" s="1093"/>
      <c r="H14" s="1094"/>
      <c r="I14" s="1095"/>
      <c r="J14" s="1093"/>
      <c r="K14" s="1096"/>
      <c r="L14" s="1096"/>
      <c r="M14" s="1096"/>
      <c r="N14" s="1096"/>
      <c r="O14" s="1096"/>
      <c r="P14" s="1096"/>
      <c r="Q14" s="1097"/>
      <c r="R14" s="1096"/>
      <c r="S14" s="1096"/>
      <c r="T14" s="1096"/>
      <c r="U14" s="1096"/>
      <c r="V14" s="1096"/>
      <c r="W14" s="1098"/>
      <c r="X14" s="1099"/>
      <c r="Y14" s="1100"/>
      <c r="Z14" s="1101"/>
      <c r="AA14" s="1093"/>
      <c r="AB14" s="1093"/>
      <c r="AC14" s="1093"/>
      <c r="AD14" s="1093"/>
      <c r="AE14" s="1093"/>
      <c r="AF14" s="1093"/>
      <c r="AG14" s="1093"/>
      <c r="AH14" s="1093"/>
      <c r="AI14" s="1093"/>
      <c r="AJ14" s="1093"/>
      <c r="AK14" s="1093"/>
      <c r="AL14" s="1093"/>
      <c r="AM14" s="1093"/>
      <c r="AN14" s="1093"/>
      <c r="AO14" s="1094"/>
      <c r="AP14" s="1093"/>
      <c r="AQ14" s="1102"/>
    </row>
    <row r="15" spans="2:43" s="1050" customFormat="1" ht="3" customHeight="1">
      <c r="B15" s="1051"/>
      <c r="C15" s="1051"/>
      <c r="D15" s="1051"/>
      <c r="E15" s="1051"/>
      <c r="F15" s="1051"/>
      <c r="G15" s="1051"/>
      <c r="H15" s="1052"/>
      <c r="I15" s="1103"/>
      <c r="J15" s="1051"/>
      <c r="K15" s="1104"/>
      <c r="L15" s="1104"/>
      <c r="M15" s="1104"/>
      <c r="N15" s="1104"/>
      <c r="O15" s="1104"/>
      <c r="P15" s="1104"/>
      <c r="Q15" s="1105"/>
      <c r="R15" s="1104"/>
      <c r="S15" s="1104"/>
      <c r="T15" s="1104"/>
      <c r="U15" s="1104"/>
      <c r="V15" s="1104"/>
      <c r="W15" s="1106"/>
      <c r="X15" s="1107"/>
      <c r="Y15" s="1108"/>
      <c r="Z15" s="1108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1"/>
      <c r="AN15" s="1051"/>
      <c r="AO15" s="1052"/>
      <c r="AP15" s="1051"/>
      <c r="AQ15" s="1109"/>
    </row>
    <row r="16" spans="1:42" s="1043" customFormat="1" ht="12" customHeight="1">
      <c r="A16" s="1041" t="s">
        <v>977</v>
      </c>
      <c r="B16" s="1041"/>
      <c r="C16" s="1041"/>
      <c r="D16" s="1041"/>
      <c r="E16" s="1041"/>
      <c r="F16" s="1041"/>
      <c r="G16" s="1041"/>
      <c r="H16" s="1041"/>
      <c r="I16" s="1041"/>
      <c r="J16" s="1110"/>
      <c r="K16" s="1041"/>
      <c r="L16" s="1041"/>
      <c r="M16" s="1041" t="s">
        <v>978</v>
      </c>
      <c r="N16" s="1041"/>
      <c r="O16" s="1041"/>
      <c r="P16" s="1041"/>
      <c r="Q16" s="1040"/>
      <c r="R16" s="1041"/>
      <c r="S16" s="1041"/>
      <c r="T16" s="1041"/>
      <c r="U16" s="1041"/>
      <c r="V16" s="1041"/>
      <c r="W16" s="1041"/>
      <c r="X16" s="1042"/>
      <c r="Y16" s="1041" t="s">
        <v>977</v>
      </c>
      <c r="Z16" s="1041"/>
      <c r="AA16" s="1041"/>
      <c r="AB16" s="1041"/>
      <c r="AC16" s="1041"/>
      <c r="AD16" s="1041"/>
      <c r="AE16" s="1041"/>
      <c r="AF16" s="1041"/>
      <c r="AG16" s="1041"/>
      <c r="AH16" s="1041" t="s">
        <v>978</v>
      </c>
      <c r="AI16" s="1041"/>
      <c r="AJ16" s="1041"/>
      <c r="AK16" s="1041"/>
      <c r="AL16" s="1041"/>
      <c r="AM16" s="1041"/>
      <c r="AN16" s="1041"/>
      <c r="AO16" s="1041"/>
      <c r="AP16" s="1110"/>
    </row>
    <row r="17" spans="1:34" s="1043" customFormat="1" ht="12" customHeight="1">
      <c r="A17" s="1043" t="s">
        <v>1103</v>
      </c>
      <c r="B17" s="1041"/>
      <c r="C17" s="1041"/>
      <c r="D17" s="1041"/>
      <c r="E17" s="1041"/>
      <c r="F17" s="1041"/>
      <c r="G17" s="1041"/>
      <c r="H17" s="1041"/>
      <c r="I17" s="1041"/>
      <c r="J17" s="1110"/>
      <c r="K17" s="1041"/>
      <c r="L17" s="1041"/>
      <c r="M17" s="1041" t="s">
        <v>979</v>
      </c>
      <c r="N17" s="1041"/>
      <c r="O17" s="1041"/>
      <c r="P17" s="1041"/>
      <c r="Q17" s="1040"/>
      <c r="R17" s="1041"/>
      <c r="S17" s="1041"/>
      <c r="T17" s="1041"/>
      <c r="U17" s="1041"/>
      <c r="V17" s="1041"/>
      <c r="W17" s="1041"/>
      <c r="X17" s="1042"/>
      <c r="Y17" s="1043" t="s">
        <v>1103</v>
      </c>
      <c r="AH17" s="1041" t="s">
        <v>979</v>
      </c>
    </row>
    <row r="18" spans="1:34" s="1043" customFormat="1" ht="12" customHeight="1">
      <c r="A18" s="1043" t="s">
        <v>1104</v>
      </c>
      <c r="B18" s="1041"/>
      <c r="C18" s="1041"/>
      <c r="D18" s="1041"/>
      <c r="E18" s="1041"/>
      <c r="F18" s="1041"/>
      <c r="G18" s="1041"/>
      <c r="H18" s="1041"/>
      <c r="I18" s="1041"/>
      <c r="J18" s="1110"/>
      <c r="K18" s="1041"/>
      <c r="L18" s="1041"/>
      <c r="M18" s="1041" t="s">
        <v>980</v>
      </c>
      <c r="N18" s="1041"/>
      <c r="O18" s="1041"/>
      <c r="P18" s="1041"/>
      <c r="Q18" s="1040"/>
      <c r="R18" s="1041"/>
      <c r="S18" s="1041"/>
      <c r="T18" s="1041"/>
      <c r="U18" s="1041"/>
      <c r="V18" s="1041"/>
      <c r="W18" s="1041"/>
      <c r="X18" s="1042"/>
      <c r="Y18" s="1043" t="s">
        <v>1104</v>
      </c>
      <c r="AH18" s="1041" t="s">
        <v>980</v>
      </c>
    </row>
    <row r="19" spans="1:34" s="1043" customFormat="1" ht="12" customHeight="1">
      <c r="A19" s="1111" t="s">
        <v>1105</v>
      </c>
      <c r="B19" s="1041"/>
      <c r="C19" s="1041"/>
      <c r="D19" s="1041"/>
      <c r="E19" s="1041"/>
      <c r="F19" s="1041"/>
      <c r="G19" s="1041"/>
      <c r="H19" s="1041"/>
      <c r="I19" s="1041"/>
      <c r="J19" s="1041"/>
      <c r="K19" s="1041"/>
      <c r="L19" s="1041"/>
      <c r="M19" s="1041"/>
      <c r="N19" s="1041"/>
      <c r="O19" s="1041"/>
      <c r="P19" s="1041"/>
      <c r="Q19" s="1040"/>
      <c r="R19" s="1041"/>
      <c r="S19" s="1041"/>
      <c r="T19" s="1041"/>
      <c r="U19" s="1041"/>
      <c r="V19" s="1041"/>
      <c r="W19" s="1041"/>
      <c r="X19" s="1042"/>
      <c r="Y19" s="1111" t="s">
        <v>1105</v>
      </c>
      <c r="AH19" s="1041"/>
    </row>
    <row r="20" spans="1:34" s="1043" customFormat="1" ht="12" customHeight="1">
      <c r="A20" s="1041" t="s">
        <v>981</v>
      </c>
      <c r="B20" s="1041"/>
      <c r="C20" s="1041"/>
      <c r="D20" s="1041"/>
      <c r="E20" s="1041"/>
      <c r="F20" s="1041"/>
      <c r="G20" s="1041"/>
      <c r="H20" s="1041"/>
      <c r="I20" s="1041"/>
      <c r="J20" s="1041"/>
      <c r="K20" s="1041"/>
      <c r="L20" s="1041"/>
      <c r="M20" s="1041" t="s">
        <v>982</v>
      </c>
      <c r="N20" s="1041"/>
      <c r="O20" s="1041"/>
      <c r="P20" s="1041"/>
      <c r="Q20" s="1040"/>
      <c r="R20" s="1041"/>
      <c r="S20" s="1041"/>
      <c r="T20" s="1041"/>
      <c r="U20" s="1041"/>
      <c r="V20" s="1041"/>
      <c r="W20" s="1041"/>
      <c r="X20" s="1042"/>
      <c r="Y20" s="1041" t="s">
        <v>981</v>
      </c>
      <c r="AH20" s="1041" t="s">
        <v>982</v>
      </c>
    </row>
  </sheetData>
  <sheetProtection/>
  <mergeCells count="42">
    <mergeCell ref="AH3:AQ3"/>
    <mergeCell ref="Y3:AG3"/>
    <mergeCell ref="V7:V8"/>
    <mergeCell ref="AJ7:AJ8"/>
    <mergeCell ref="AK7:AK8"/>
    <mergeCell ref="AL7:AL8"/>
    <mergeCell ref="AM7:AM8"/>
    <mergeCell ref="AN7:AN8"/>
    <mergeCell ref="AF6:AF8"/>
    <mergeCell ref="AG6:AG8"/>
    <mergeCell ref="K7:L7"/>
    <mergeCell ref="M7:M8"/>
    <mergeCell ref="N7:N8"/>
    <mergeCell ref="O7:O8"/>
    <mergeCell ref="Q7:Q8"/>
    <mergeCell ref="T7:T8"/>
    <mergeCell ref="AB6:AB8"/>
    <mergeCell ref="AC6:AC8"/>
    <mergeCell ref="AD6:AD8"/>
    <mergeCell ref="AE6:AE8"/>
    <mergeCell ref="AH6:AH8"/>
    <mergeCell ref="AI6:AI8"/>
    <mergeCell ref="C7:C8"/>
    <mergeCell ref="D7:D8"/>
    <mergeCell ref="E7:E8"/>
    <mergeCell ref="F7:G7"/>
    <mergeCell ref="AJ6:AP6"/>
    <mergeCell ref="AQ6:AQ8"/>
    <mergeCell ref="AO7:AO8"/>
    <mergeCell ref="AP7:AP8"/>
    <mergeCell ref="Z6:Z8"/>
    <mergeCell ref="AA6:AA8"/>
    <mergeCell ref="A1:C1"/>
    <mergeCell ref="Y1:Z1"/>
    <mergeCell ref="A3:L3"/>
    <mergeCell ref="M3:W3"/>
    <mergeCell ref="A6:A8"/>
    <mergeCell ref="B6:B8"/>
    <mergeCell ref="M6:R6"/>
    <mergeCell ref="S6:V6"/>
    <mergeCell ref="W6:W8"/>
    <mergeCell ref="Y6:Y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G33" sqref="G33"/>
    </sheetView>
  </sheetViews>
  <sheetFormatPr defaultColWidth="7.99609375" defaultRowHeight="13.5"/>
  <cols>
    <col min="1" max="1" width="12.4453125" style="1147" customWidth="1"/>
    <col min="2" max="5" width="13.3359375" style="1146" customWidth="1"/>
    <col min="6" max="6" width="10.3359375" style="1146" customWidth="1"/>
    <col min="7" max="7" width="9.88671875" style="1146" customWidth="1"/>
    <col min="8" max="8" width="15.21484375" style="1146" customWidth="1"/>
    <col min="9" max="9" width="12.3359375" style="1146" customWidth="1"/>
    <col min="10" max="10" width="10.99609375" style="1146" customWidth="1"/>
    <col min="11" max="11" width="9.88671875" style="1147" customWidth="1"/>
    <col min="12" max="13" width="0.44140625" style="1140" customWidth="1"/>
    <col min="14" max="16384" width="7.99609375" style="1140" customWidth="1"/>
  </cols>
  <sheetData>
    <row r="1" spans="1:11" s="1227" customFormat="1" ht="12" customHeight="1">
      <c r="A1" s="1498" t="s">
        <v>896</v>
      </c>
      <c r="B1" s="1498"/>
      <c r="C1" s="1498"/>
      <c r="D1" s="1225"/>
      <c r="E1" s="1225"/>
      <c r="F1" s="1225"/>
      <c r="G1" s="1225"/>
      <c r="H1" s="1225"/>
      <c r="I1" s="1225"/>
      <c r="J1" s="1225"/>
      <c r="K1" s="1226" t="s">
        <v>7</v>
      </c>
    </row>
    <row r="2" spans="1:11" s="1117" customFormat="1" ht="12" customHeight="1">
      <c r="A2" s="1118"/>
      <c r="B2" s="1116"/>
      <c r="C2" s="1116"/>
      <c r="D2" s="1116"/>
      <c r="E2" s="1116"/>
      <c r="F2" s="1116"/>
      <c r="G2" s="1116"/>
      <c r="H2" s="1116"/>
      <c r="I2" s="1116"/>
      <c r="J2" s="1116"/>
      <c r="K2" s="1118"/>
    </row>
    <row r="3" spans="1:11" s="1119" customFormat="1" ht="22.5">
      <c r="A3" s="1661" t="s">
        <v>983</v>
      </c>
      <c r="B3" s="1661"/>
      <c r="C3" s="1661"/>
      <c r="D3" s="1661"/>
      <c r="E3" s="1661"/>
      <c r="F3" s="1661" t="s">
        <v>984</v>
      </c>
      <c r="G3" s="1661"/>
      <c r="H3" s="1661"/>
      <c r="I3" s="1661"/>
      <c r="J3" s="1661"/>
      <c r="K3" s="1661"/>
    </row>
    <row r="4" spans="1:11" s="1117" customFormat="1" ht="12" customHeight="1">
      <c r="A4" s="1120"/>
      <c r="B4" s="1120"/>
      <c r="C4" s="1120"/>
      <c r="D4" s="1120"/>
      <c r="E4" s="1120"/>
      <c r="F4" s="1120"/>
      <c r="G4" s="1120"/>
      <c r="H4" s="1120"/>
      <c r="I4" s="1120"/>
      <c r="J4" s="1120"/>
      <c r="K4" s="1120"/>
    </row>
    <row r="5" spans="1:11" s="1228" customFormat="1" ht="12" customHeight="1" thickBot="1">
      <c r="A5" s="1228" t="s">
        <v>1110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30" t="s">
        <v>23</v>
      </c>
    </row>
    <row r="6" spans="1:11" s="1117" customFormat="1" ht="6" customHeight="1">
      <c r="A6" s="1662" t="s">
        <v>985</v>
      </c>
      <c r="B6" s="1122"/>
      <c r="C6" s="1122"/>
      <c r="D6" s="1122"/>
      <c r="E6" s="1123"/>
      <c r="F6" s="1124"/>
      <c r="G6" s="1122"/>
      <c r="H6" s="1122"/>
      <c r="I6" s="1122"/>
      <c r="J6" s="1122"/>
      <c r="K6" s="1665" t="s">
        <v>49</v>
      </c>
    </row>
    <row r="7" spans="1:11" s="1129" customFormat="1" ht="18">
      <c r="A7" s="1663"/>
      <c r="B7" s="1125" t="s">
        <v>986</v>
      </c>
      <c r="C7" s="1125" t="s">
        <v>987</v>
      </c>
      <c r="D7" s="1125" t="s">
        <v>988</v>
      </c>
      <c r="E7" s="1126" t="s">
        <v>989</v>
      </c>
      <c r="F7" s="1127" t="s">
        <v>990</v>
      </c>
      <c r="G7" s="1125" t="s">
        <v>991</v>
      </c>
      <c r="H7" s="1125" t="s">
        <v>992</v>
      </c>
      <c r="I7" s="1128" t="s">
        <v>993</v>
      </c>
      <c r="J7" s="1125" t="s">
        <v>994</v>
      </c>
      <c r="K7" s="1666"/>
    </row>
    <row r="8" spans="1:11" s="1129" customFormat="1" ht="15">
      <c r="A8" s="1663"/>
      <c r="B8" s="1125"/>
      <c r="C8" s="1125"/>
      <c r="D8" s="1125"/>
      <c r="E8" s="1126" t="s">
        <v>995</v>
      </c>
      <c r="F8" s="1127" t="s">
        <v>996</v>
      </c>
      <c r="G8" s="1125"/>
      <c r="H8" s="1125" t="s">
        <v>997</v>
      </c>
      <c r="I8" s="1125"/>
      <c r="J8" s="1125"/>
      <c r="K8" s="1666"/>
    </row>
    <row r="9" spans="1:11" s="1129" customFormat="1" ht="15">
      <c r="A9" s="1663"/>
      <c r="B9" s="1125" t="s">
        <v>1</v>
      </c>
      <c r="C9" s="1125" t="s">
        <v>998</v>
      </c>
      <c r="D9" s="1125" t="s">
        <v>999</v>
      </c>
      <c r="E9" s="1126" t="s">
        <v>1000</v>
      </c>
      <c r="F9" s="1130" t="s">
        <v>1001</v>
      </c>
      <c r="G9" s="1125" t="s">
        <v>1002</v>
      </c>
      <c r="H9" s="1125" t="s">
        <v>1003</v>
      </c>
      <c r="I9" s="1125" t="s">
        <v>1004</v>
      </c>
      <c r="J9" s="1125" t="s">
        <v>1005</v>
      </c>
      <c r="K9" s="1666"/>
    </row>
    <row r="10" spans="1:11" s="1129" customFormat="1" ht="6" customHeight="1">
      <c r="A10" s="1664"/>
      <c r="B10" s="1131"/>
      <c r="C10" s="1131"/>
      <c r="D10" s="1131"/>
      <c r="E10" s="1132"/>
      <c r="F10" s="1133"/>
      <c r="G10" s="1131"/>
      <c r="H10" s="1131"/>
      <c r="I10" s="1131"/>
      <c r="J10" s="1131"/>
      <c r="K10" s="1586"/>
    </row>
    <row r="11" spans="1:256" s="1129" customFormat="1" ht="21.75" customHeight="1">
      <c r="A11" s="1134">
        <v>2016</v>
      </c>
      <c r="B11" s="1135">
        <v>152905</v>
      </c>
      <c r="C11" s="1135">
        <v>5411</v>
      </c>
      <c r="D11" s="1135">
        <v>104</v>
      </c>
      <c r="E11" s="1135">
        <v>2547</v>
      </c>
      <c r="F11" s="1135">
        <v>17291</v>
      </c>
      <c r="G11" s="1135">
        <v>486</v>
      </c>
      <c r="H11" s="1135">
        <v>108860</v>
      </c>
      <c r="I11" s="1135">
        <v>543</v>
      </c>
      <c r="J11" s="1135">
        <v>17663</v>
      </c>
      <c r="K11" s="1136">
        <v>2016</v>
      </c>
      <c r="L11" s="1137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  <c r="AJ11" s="1138"/>
      <c r="AK11" s="1138"/>
      <c r="AL11" s="1138"/>
      <c r="AM11" s="1138"/>
      <c r="AN11" s="1138"/>
      <c r="AO11" s="1138"/>
      <c r="AP11" s="1138"/>
      <c r="AQ11" s="1138"/>
      <c r="AR11" s="1138"/>
      <c r="AS11" s="1138"/>
      <c r="AT11" s="1138"/>
      <c r="AU11" s="1138"/>
      <c r="AV11" s="1138"/>
      <c r="AW11" s="1138"/>
      <c r="AX11" s="1138"/>
      <c r="AY11" s="1138"/>
      <c r="AZ11" s="1138"/>
      <c r="BA11" s="1138"/>
      <c r="BB11" s="1138"/>
      <c r="BC11" s="1138"/>
      <c r="BD11" s="1138"/>
      <c r="BE11" s="1138"/>
      <c r="BF11" s="1138"/>
      <c r="BG11" s="1138"/>
      <c r="BH11" s="1138"/>
      <c r="BI11" s="1138"/>
      <c r="BJ11" s="1138"/>
      <c r="BK11" s="1138"/>
      <c r="BL11" s="1138"/>
      <c r="BM11" s="1138"/>
      <c r="BN11" s="1138"/>
      <c r="BO11" s="1138"/>
      <c r="BP11" s="1138"/>
      <c r="BQ11" s="1138"/>
      <c r="BR11" s="1138"/>
      <c r="BS11" s="1138"/>
      <c r="BT11" s="1138"/>
      <c r="BU11" s="1138"/>
      <c r="BV11" s="1138"/>
      <c r="BW11" s="1138"/>
      <c r="BX11" s="1138"/>
      <c r="BY11" s="1138"/>
      <c r="BZ11" s="1138"/>
      <c r="CA11" s="1138"/>
      <c r="CB11" s="1138"/>
      <c r="CC11" s="1138"/>
      <c r="CD11" s="1138"/>
      <c r="CE11" s="1138"/>
      <c r="CF11" s="1138"/>
      <c r="CG11" s="1138"/>
      <c r="CH11" s="1138"/>
      <c r="CI11" s="1138"/>
      <c r="CJ11" s="1138"/>
      <c r="CK11" s="1138"/>
      <c r="CL11" s="1138"/>
      <c r="CM11" s="1138"/>
      <c r="CN11" s="1138"/>
      <c r="CO11" s="1138"/>
      <c r="CP11" s="1138"/>
      <c r="CQ11" s="1138"/>
      <c r="CR11" s="1138"/>
      <c r="CS11" s="1138"/>
      <c r="CT11" s="1138"/>
      <c r="CU11" s="1138"/>
      <c r="CV11" s="1138"/>
      <c r="CW11" s="1138"/>
      <c r="CX11" s="1138"/>
      <c r="CY11" s="1138"/>
      <c r="CZ11" s="1138"/>
      <c r="DA11" s="1138"/>
      <c r="DB11" s="1138"/>
      <c r="DC11" s="1138"/>
      <c r="DD11" s="1138"/>
      <c r="DE11" s="1138"/>
      <c r="DF11" s="1138"/>
      <c r="DG11" s="1138"/>
      <c r="DH11" s="1138"/>
      <c r="DI11" s="1138"/>
      <c r="DJ11" s="1138"/>
      <c r="DK11" s="1138"/>
      <c r="DL11" s="1138"/>
      <c r="DM11" s="1138"/>
      <c r="DN11" s="1138"/>
      <c r="DO11" s="1138"/>
      <c r="DP11" s="1138"/>
      <c r="DQ11" s="1138"/>
      <c r="DR11" s="1138"/>
      <c r="DS11" s="1138"/>
      <c r="DT11" s="1138"/>
      <c r="DU11" s="1138"/>
      <c r="DV11" s="1138"/>
      <c r="DW11" s="1138"/>
      <c r="DX11" s="1138"/>
      <c r="DY11" s="1138"/>
      <c r="DZ11" s="1138"/>
      <c r="EA11" s="1138"/>
      <c r="EB11" s="1138"/>
      <c r="EC11" s="1138"/>
      <c r="ED11" s="1138"/>
      <c r="EE11" s="1138"/>
      <c r="EF11" s="1138"/>
      <c r="EG11" s="1138"/>
      <c r="EH11" s="1138"/>
      <c r="EI11" s="1138"/>
      <c r="EJ11" s="1138"/>
      <c r="EK11" s="1138"/>
      <c r="EL11" s="1138"/>
      <c r="EM11" s="1138"/>
      <c r="EN11" s="1138"/>
      <c r="EO11" s="1138"/>
      <c r="EP11" s="1138"/>
      <c r="EQ11" s="1138"/>
      <c r="ER11" s="1138"/>
      <c r="ES11" s="1138"/>
      <c r="ET11" s="1138"/>
      <c r="EU11" s="1138"/>
      <c r="EV11" s="1138"/>
      <c r="EW11" s="1138"/>
      <c r="EX11" s="1138"/>
      <c r="EY11" s="1138"/>
      <c r="EZ11" s="1138"/>
      <c r="FA11" s="1138"/>
      <c r="FB11" s="1138"/>
      <c r="FC11" s="1138"/>
      <c r="FD11" s="1138"/>
      <c r="FE11" s="1138"/>
      <c r="FF11" s="1138"/>
      <c r="FG11" s="1138"/>
      <c r="FH11" s="1138"/>
      <c r="FI11" s="1138"/>
      <c r="FJ11" s="1138"/>
      <c r="FK11" s="1138"/>
      <c r="FL11" s="1138"/>
      <c r="FM11" s="1138"/>
      <c r="FN11" s="1138"/>
      <c r="FO11" s="1138"/>
      <c r="FP11" s="1138"/>
      <c r="FQ11" s="1138"/>
      <c r="FR11" s="1138"/>
      <c r="FS11" s="1138"/>
      <c r="FT11" s="1138"/>
      <c r="FU11" s="1138"/>
      <c r="FV11" s="1138"/>
      <c r="FW11" s="1138"/>
      <c r="FX11" s="1138"/>
      <c r="FY11" s="1138"/>
      <c r="FZ11" s="1138"/>
      <c r="GA11" s="1138"/>
      <c r="GB11" s="1138"/>
      <c r="GC11" s="1138"/>
      <c r="GD11" s="1138"/>
      <c r="GE11" s="1138"/>
      <c r="GF11" s="1138"/>
      <c r="GG11" s="1138"/>
      <c r="GH11" s="1138"/>
      <c r="GI11" s="1138"/>
      <c r="GJ11" s="1138"/>
      <c r="GK11" s="1138"/>
      <c r="GL11" s="1138"/>
      <c r="GM11" s="1138"/>
      <c r="GN11" s="1138"/>
      <c r="GO11" s="1138"/>
      <c r="GP11" s="1138"/>
      <c r="GQ11" s="1138"/>
      <c r="GR11" s="1138"/>
      <c r="GS11" s="1138"/>
      <c r="GT11" s="1138"/>
      <c r="GU11" s="1138"/>
      <c r="GV11" s="1138"/>
      <c r="GW11" s="1138"/>
      <c r="GX11" s="1138"/>
      <c r="GY11" s="1138"/>
      <c r="GZ11" s="1138"/>
      <c r="HA11" s="1138"/>
      <c r="HB11" s="1138"/>
      <c r="HC11" s="1138"/>
      <c r="HD11" s="1138"/>
      <c r="HE11" s="1138"/>
      <c r="HF11" s="1138"/>
      <c r="HG11" s="1138"/>
      <c r="HH11" s="1138"/>
      <c r="HI11" s="1138"/>
      <c r="HJ11" s="1138"/>
      <c r="HK11" s="1138"/>
      <c r="HL11" s="1138"/>
      <c r="HM11" s="1138"/>
      <c r="HN11" s="1138"/>
      <c r="HO11" s="1138"/>
      <c r="HP11" s="1138"/>
      <c r="HQ11" s="1138"/>
      <c r="HR11" s="1138"/>
      <c r="HS11" s="1138"/>
      <c r="HT11" s="1138"/>
      <c r="HU11" s="1138"/>
      <c r="HV11" s="1138"/>
      <c r="HW11" s="1138"/>
      <c r="HX11" s="1138"/>
      <c r="HY11" s="1138"/>
      <c r="HZ11" s="1138"/>
      <c r="IA11" s="1138"/>
      <c r="IB11" s="1138"/>
      <c r="IC11" s="1138"/>
      <c r="ID11" s="1138"/>
      <c r="IE11" s="1138"/>
      <c r="IF11" s="1138"/>
      <c r="IG11" s="1138"/>
      <c r="IH11" s="1138"/>
      <c r="II11" s="1138"/>
      <c r="IJ11" s="1138"/>
      <c r="IK11" s="1138"/>
      <c r="IL11" s="1138"/>
      <c r="IM11" s="1138"/>
      <c r="IN11" s="1138"/>
      <c r="IO11" s="1138"/>
      <c r="IP11" s="1138"/>
      <c r="IQ11" s="1138"/>
      <c r="IR11" s="1138"/>
      <c r="IS11" s="1138"/>
      <c r="IT11" s="1138"/>
      <c r="IU11" s="1138"/>
      <c r="IV11" s="1138"/>
    </row>
    <row r="12" spans="1:256" s="1129" customFormat="1" ht="21.75" customHeight="1">
      <c r="A12" s="1134">
        <v>2017</v>
      </c>
      <c r="B12" s="1135">
        <v>170391</v>
      </c>
      <c r="C12" s="1135">
        <v>5847</v>
      </c>
      <c r="D12" s="1135">
        <v>64</v>
      </c>
      <c r="E12" s="1135">
        <v>2591</v>
      </c>
      <c r="F12" s="1135">
        <v>19276</v>
      </c>
      <c r="G12" s="1135">
        <v>497</v>
      </c>
      <c r="H12" s="1135">
        <v>98124</v>
      </c>
      <c r="I12" s="1135">
        <v>16</v>
      </c>
      <c r="J12" s="1135">
        <v>43976</v>
      </c>
      <c r="K12" s="1136">
        <v>2017</v>
      </c>
      <c r="L12" s="1137"/>
      <c r="M12" s="1138"/>
      <c r="N12" s="1138"/>
      <c r="O12" s="1138"/>
      <c r="P12" s="1138"/>
      <c r="Q12" s="1138"/>
      <c r="R12" s="1138"/>
      <c r="S12" s="1138"/>
      <c r="T12" s="1138"/>
      <c r="U12" s="1138"/>
      <c r="V12" s="1138"/>
      <c r="W12" s="1138"/>
      <c r="X12" s="1138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8"/>
      <c r="AK12" s="1138"/>
      <c r="AL12" s="1138"/>
      <c r="AM12" s="1138"/>
      <c r="AN12" s="1138"/>
      <c r="AO12" s="1138"/>
      <c r="AP12" s="1138"/>
      <c r="AQ12" s="1138"/>
      <c r="AR12" s="1138"/>
      <c r="AS12" s="1138"/>
      <c r="AT12" s="1138"/>
      <c r="AU12" s="1138"/>
      <c r="AV12" s="1138"/>
      <c r="AW12" s="1138"/>
      <c r="AX12" s="1138"/>
      <c r="AY12" s="1138"/>
      <c r="AZ12" s="1138"/>
      <c r="BA12" s="1138"/>
      <c r="BB12" s="1138"/>
      <c r="BC12" s="1138"/>
      <c r="BD12" s="1138"/>
      <c r="BE12" s="1138"/>
      <c r="BF12" s="1138"/>
      <c r="BG12" s="1138"/>
      <c r="BH12" s="1138"/>
      <c r="BI12" s="1138"/>
      <c r="BJ12" s="1138"/>
      <c r="BK12" s="1138"/>
      <c r="BL12" s="1138"/>
      <c r="BM12" s="1138"/>
      <c r="BN12" s="1138"/>
      <c r="BO12" s="1138"/>
      <c r="BP12" s="1138"/>
      <c r="BQ12" s="1138"/>
      <c r="BR12" s="1138"/>
      <c r="BS12" s="1138"/>
      <c r="BT12" s="1138"/>
      <c r="BU12" s="1138"/>
      <c r="BV12" s="1138"/>
      <c r="BW12" s="1138"/>
      <c r="BX12" s="1138"/>
      <c r="BY12" s="1138"/>
      <c r="BZ12" s="1138"/>
      <c r="CA12" s="1138"/>
      <c r="CB12" s="1138"/>
      <c r="CC12" s="1138"/>
      <c r="CD12" s="1138"/>
      <c r="CE12" s="1138"/>
      <c r="CF12" s="1138"/>
      <c r="CG12" s="1138"/>
      <c r="CH12" s="1138"/>
      <c r="CI12" s="1138"/>
      <c r="CJ12" s="1138"/>
      <c r="CK12" s="1138"/>
      <c r="CL12" s="1138"/>
      <c r="CM12" s="1138"/>
      <c r="CN12" s="1138"/>
      <c r="CO12" s="1138"/>
      <c r="CP12" s="1138"/>
      <c r="CQ12" s="1138"/>
      <c r="CR12" s="1138"/>
      <c r="CS12" s="1138"/>
      <c r="CT12" s="1138"/>
      <c r="CU12" s="1138"/>
      <c r="CV12" s="1138"/>
      <c r="CW12" s="1138"/>
      <c r="CX12" s="1138"/>
      <c r="CY12" s="1138"/>
      <c r="CZ12" s="1138"/>
      <c r="DA12" s="1138"/>
      <c r="DB12" s="1138"/>
      <c r="DC12" s="1138"/>
      <c r="DD12" s="1138"/>
      <c r="DE12" s="1138"/>
      <c r="DF12" s="1138"/>
      <c r="DG12" s="1138"/>
      <c r="DH12" s="1138"/>
      <c r="DI12" s="1138"/>
      <c r="DJ12" s="1138"/>
      <c r="DK12" s="1138"/>
      <c r="DL12" s="1138"/>
      <c r="DM12" s="1138"/>
      <c r="DN12" s="1138"/>
      <c r="DO12" s="1138"/>
      <c r="DP12" s="1138"/>
      <c r="DQ12" s="1138"/>
      <c r="DR12" s="1138"/>
      <c r="DS12" s="1138"/>
      <c r="DT12" s="1138"/>
      <c r="DU12" s="1138"/>
      <c r="DV12" s="1138"/>
      <c r="DW12" s="1138"/>
      <c r="DX12" s="1138"/>
      <c r="DY12" s="1138"/>
      <c r="DZ12" s="1138"/>
      <c r="EA12" s="1138"/>
      <c r="EB12" s="1138"/>
      <c r="EC12" s="1138"/>
      <c r="ED12" s="1138"/>
      <c r="EE12" s="1138"/>
      <c r="EF12" s="1138"/>
      <c r="EG12" s="1138"/>
      <c r="EH12" s="1138"/>
      <c r="EI12" s="1138"/>
      <c r="EJ12" s="1138"/>
      <c r="EK12" s="1138"/>
      <c r="EL12" s="1138"/>
      <c r="EM12" s="1138"/>
      <c r="EN12" s="1138"/>
      <c r="EO12" s="1138"/>
      <c r="EP12" s="1138"/>
      <c r="EQ12" s="1138"/>
      <c r="ER12" s="1138"/>
      <c r="ES12" s="1138"/>
      <c r="ET12" s="1138"/>
      <c r="EU12" s="1138"/>
      <c r="EV12" s="1138"/>
      <c r="EW12" s="1138"/>
      <c r="EX12" s="1138"/>
      <c r="EY12" s="1138"/>
      <c r="EZ12" s="1138"/>
      <c r="FA12" s="1138"/>
      <c r="FB12" s="1138"/>
      <c r="FC12" s="1138"/>
      <c r="FD12" s="1138"/>
      <c r="FE12" s="1138"/>
      <c r="FF12" s="1138"/>
      <c r="FG12" s="1138"/>
      <c r="FH12" s="1138"/>
      <c r="FI12" s="1138"/>
      <c r="FJ12" s="1138"/>
      <c r="FK12" s="1138"/>
      <c r="FL12" s="1138"/>
      <c r="FM12" s="1138"/>
      <c r="FN12" s="1138"/>
      <c r="FO12" s="1138"/>
      <c r="FP12" s="1138"/>
      <c r="FQ12" s="1138"/>
      <c r="FR12" s="1138"/>
      <c r="FS12" s="1138"/>
      <c r="FT12" s="1138"/>
      <c r="FU12" s="1138"/>
      <c r="FV12" s="1138"/>
      <c r="FW12" s="1138"/>
      <c r="FX12" s="1138"/>
      <c r="FY12" s="1138"/>
      <c r="FZ12" s="1138"/>
      <c r="GA12" s="1138"/>
      <c r="GB12" s="1138"/>
      <c r="GC12" s="1138"/>
      <c r="GD12" s="1138"/>
      <c r="GE12" s="1138"/>
      <c r="GF12" s="1138"/>
      <c r="GG12" s="1138"/>
      <c r="GH12" s="1138"/>
      <c r="GI12" s="1138"/>
      <c r="GJ12" s="1138"/>
      <c r="GK12" s="1138"/>
      <c r="GL12" s="1138"/>
      <c r="GM12" s="1138"/>
      <c r="GN12" s="1138"/>
      <c r="GO12" s="1138"/>
      <c r="GP12" s="1138"/>
      <c r="GQ12" s="1138"/>
      <c r="GR12" s="1138"/>
      <c r="GS12" s="1138"/>
      <c r="GT12" s="1138"/>
      <c r="GU12" s="1138"/>
      <c r="GV12" s="1138"/>
      <c r="GW12" s="1138"/>
      <c r="GX12" s="1138"/>
      <c r="GY12" s="1138"/>
      <c r="GZ12" s="1138"/>
      <c r="HA12" s="1138"/>
      <c r="HB12" s="1138"/>
      <c r="HC12" s="1138"/>
      <c r="HD12" s="1138"/>
      <c r="HE12" s="1138"/>
      <c r="HF12" s="1138"/>
      <c r="HG12" s="1138"/>
      <c r="HH12" s="1138"/>
      <c r="HI12" s="1138"/>
      <c r="HJ12" s="1138"/>
      <c r="HK12" s="1138"/>
      <c r="HL12" s="1138"/>
      <c r="HM12" s="1138"/>
      <c r="HN12" s="1138"/>
      <c r="HO12" s="1138"/>
      <c r="HP12" s="1138"/>
      <c r="HQ12" s="1138"/>
      <c r="HR12" s="1138"/>
      <c r="HS12" s="1138"/>
      <c r="HT12" s="1138"/>
      <c r="HU12" s="1138"/>
      <c r="HV12" s="1138"/>
      <c r="HW12" s="1138"/>
      <c r="HX12" s="1138"/>
      <c r="HY12" s="1138"/>
      <c r="HZ12" s="1138"/>
      <c r="IA12" s="1138"/>
      <c r="IB12" s="1138"/>
      <c r="IC12" s="1138"/>
      <c r="ID12" s="1138"/>
      <c r="IE12" s="1138"/>
      <c r="IF12" s="1138"/>
      <c r="IG12" s="1138"/>
      <c r="IH12" s="1138"/>
      <c r="II12" s="1138"/>
      <c r="IJ12" s="1138"/>
      <c r="IK12" s="1138"/>
      <c r="IL12" s="1138"/>
      <c r="IM12" s="1138"/>
      <c r="IN12" s="1138"/>
      <c r="IO12" s="1138"/>
      <c r="IP12" s="1138"/>
      <c r="IQ12" s="1138"/>
      <c r="IR12" s="1138"/>
      <c r="IS12" s="1138"/>
      <c r="IT12" s="1138"/>
      <c r="IU12" s="1138"/>
      <c r="IV12" s="1138"/>
    </row>
    <row r="13" spans="1:256" s="1129" customFormat="1" ht="21.75" customHeight="1">
      <c r="A13" s="1134">
        <v>2018</v>
      </c>
      <c r="B13" s="1135">
        <v>119500</v>
      </c>
      <c r="C13" s="1135">
        <v>6342</v>
      </c>
      <c r="D13" s="1135">
        <v>42</v>
      </c>
      <c r="E13" s="1135">
        <v>2846</v>
      </c>
      <c r="F13" s="1135">
        <v>11071</v>
      </c>
      <c r="G13" s="1135">
        <v>328</v>
      </c>
      <c r="H13" s="1135">
        <v>84471</v>
      </c>
      <c r="I13" s="1135">
        <v>24</v>
      </c>
      <c r="J13" s="1135">
        <v>14376</v>
      </c>
      <c r="K13" s="1136">
        <v>2018</v>
      </c>
      <c r="L13" s="1137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8"/>
      <c r="AO13" s="1138"/>
      <c r="AP13" s="1138"/>
      <c r="AQ13" s="1138"/>
      <c r="AR13" s="1138"/>
      <c r="AS13" s="1138"/>
      <c r="AT13" s="1138"/>
      <c r="AU13" s="1138"/>
      <c r="AV13" s="1138"/>
      <c r="AW13" s="1138"/>
      <c r="AX13" s="1138"/>
      <c r="AY13" s="1138"/>
      <c r="AZ13" s="1138"/>
      <c r="BA13" s="1138"/>
      <c r="BB13" s="1138"/>
      <c r="BC13" s="1138"/>
      <c r="BD13" s="1138"/>
      <c r="BE13" s="1138"/>
      <c r="BF13" s="1138"/>
      <c r="BG13" s="1138"/>
      <c r="BH13" s="1138"/>
      <c r="BI13" s="1138"/>
      <c r="BJ13" s="1138"/>
      <c r="BK13" s="1138"/>
      <c r="BL13" s="1138"/>
      <c r="BM13" s="1138"/>
      <c r="BN13" s="1138"/>
      <c r="BO13" s="1138"/>
      <c r="BP13" s="1138"/>
      <c r="BQ13" s="1138"/>
      <c r="BR13" s="1138"/>
      <c r="BS13" s="1138"/>
      <c r="BT13" s="1138"/>
      <c r="BU13" s="1138"/>
      <c r="BV13" s="1138"/>
      <c r="BW13" s="1138"/>
      <c r="BX13" s="1138"/>
      <c r="BY13" s="1138"/>
      <c r="BZ13" s="1138"/>
      <c r="CA13" s="1138"/>
      <c r="CB13" s="1138"/>
      <c r="CC13" s="1138"/>
      <c r="CD13" s="1138"/>
      <c r="CE13" s="1138"/>
      <c r="CF13" s="1138"/>
      <c r="CG13" s="1138"/>
      <c r="CH13" s="1138"/>
      <c r="CI13" s="1138"/>
      <c r="CJ13" s="1138"/>
      <c r="CK13" s="1138"/>
      <c r="CL13" s="1138"/>
      <c r="CM13" s="1138"/>
      <c r="CN13" s="1138"/>
      <c r="CO13" s="1138"/>
      <c r="CP13" s="1138"/>
      <c r="CQ13" s="1138"/>
      <c r="CR13" s="1138"/>
      <c r="CS13" s="1138"/>
      <c r="CT13" s="1138"/>
      <c r="CU13" s="1138"/>
      <c r="CV13" s="1138"/>
      <c r="CW13" s="1138"/>
      <c r="CX13" s="1138"/>
      <c r="CY13" s="1138"/>
      <c r="CZ13" s="1138"/>
      <c r="DA13" s="1138"/>
      <c r="DB13" s="1138"/>
      <c r="DC13" s="1138"/>
      <c r="DD13" s="1138"/>
      <c r="DE13" s="1138"/>
      <c r="DF13" s="1138"/>
      <c r="DG13" s="1138"/>
      <c r="DH13" s="1138"/>
      <c r="DI13" s="1138"/>
      <c r="DJ13" s="1138"/>
      <c r="DK13" s="1138"/>
      <c r="DL13" s="1138"/>
      <c r="DM13" s="1138"/>
      <c r="DN13" s="1138"/>
      <c r="DO13" s="1138"/>
      <c r="DP13" s="1138"/>
      <c r="DQ13" s="1138"/>
      <c r="DR13" s="1138"/>
      <c r="DS13" s="1138"/>
      <c r="DT13" s="1138"/>
      <c r="DU13" s="1138"/>
      <c r="DV13" s="1138"/>
      <c r="DW13" s="1138"/>
      <c r="DX13" s="1138"/>
      <c r="DY13" s="1138"/>
      <c r="DZ13" s="1138"/>
      <c r="EA13" s="1138"/>
      <c r="EB13" s="1138"/>
      <c r="EC13" s="1138"/>
      <c r="ED13" s="1138"/>
      <c r="EE13" s="1138"/>
      <c r="EF13" s="1138"/>
      <c r="EG13" s="1138"/>
      <c r="EH13" s="1138"/>
      <c r="EI13" s="1138"/>
      <c r="EJ13" s="1138"/>
      <c r="EK13" s="1138"/>
      <c r="EL13" s="1138"/>
      <c r="EM13" s="1138"/>
      <c r="EN13" s="1138"/>
      <c r="EO13" s="1138"/>
      <c r="EP13" s="1138"/>
      <c r="EQ13" s="1138"/>
      <c r="ER13" s="1138"/>
      <c r="ES13" s="1138"/>
      <c r="ET13" s="1138"/>
      <c r="EU13" s="1138"/>
      <c r="EV13" s="1138"/>
      <c r="EW13" s="1138"/>
      <c r="EX13" s="1138"/>
      <c r="EY13" s="1138"/>
      <c r="EZ13" s="1138"/>
      <c r="FA13" s="1138"/>
      <c r="FB13" s="1138"/>
      <c r="FC13" s="1138"/>
      <c r="FD13" s="1138"/>
      <c r="FE13" s="1138"/>
      <c r="FF13" s="1138"/>
      <c r="FG13" s="1138"/>
      <c r="FH13" s="1138"/>
      <c r="FI13" s="1138"/>
      <c r="FJ13" s="1138"/>
      <c r="FK13" s="1138"/>
      <c r="FL13" s="1138"/>
      <c r="FM13" s="1138"/>
      <c r="FN13" s="1138"/>
      <c r="FO13" s="1138"/>
      <c r="FP13" s="1138"/>
      <c r="FQ13" s="1138"/>
      <c r="FR13" s="1138"/>
      <c r="FS13" s="1138"/>
      <c r="FT13" s="1138"/>
      <c r="FU13" s="1138"/>
      <c r="FV13" s="1138"/>
      <c r="FW13" s="1138"/>
      <c r="FX13" s="1138"/>
      <c r="FY13" s="1138"/>
      <c r="FZ13" s="1138"/>
      <c r="GA13" s="1138"/>
      <c r="GB13" s="1138"/>
      <c r="GC13" s="1138"/>
      <c r="GD13" s="1138"/>
      <c r="GE13" s="1138"/>
      <c r="GF13" s="1138"/>
      <c r="GG13" s="1138"/>
      <c r="GH13" s="1138"/>
      <c r="GI13" s="1138"/>
      <c r="GJ13" s="1138"/>
      <c r="GK13" s="1138"/>
      <c r="GL13" s="1138"/>
      <c r="GM13" s="1138"/>
      <c r="GN13" s="1138"/>
      <c r="GO13" s="1138"/>
      <c r="GP13" s="1138"/>
      <c r="GQ13" s="1138"/>
      <c r="GR13" s="1138"/>
      <c r="GS13" s="1138"/>
      <c r="GT13" s="1138"/>
      <c r="GU13" s="1138"/>
      <c r="GV13" s="1138"/>
      <c r="GW13" s="1138"/>
      <c r="GX13" s="1138"/>
      <c r="GY13" s="1138"/>
      <c r="GZ13" s="1138"/>
      <c r="HA13" s="1138"/>
      <c r="HB13" s="1138"/>
      <c r="HC13" s="1138"/>
      <c r="HD13" s="1138"/>
      <c r="HE13" s="1138"/>
      <c r="HF13" s="1138"/>
      <c r="HG13" s="1138"/>
      <c r="HH13" s="1138"/>
      <c r="HI13" s="1138"/>
      <c r="HJ13" s="1138"/>
      <c r="HK13" s="1138"/>
      <c r="HL13" s="1138"/>
      <c r="HM13" s="1138"/>
      <c r="HN13" s="1138"/>
      <c r="HO13" s="1138"/>
      <c r="HP13" s="1138"/>
      <c r="HQ13" s="1138"/>
      <c r="HR13" s="1138"/>
      <c r="HS13" s="1138"/>
      <c r="HT13" s="1138"/>
      <c r="HU13" s="1138"/>
      <c r="HV13" s="1138"/>
      <c r="HW13" s="1138"/>
      <c r="HX13" s="1138"/>
      <c r="HY13" s="1138"/>
      <c r="HZ13" s="1138"/>
      <c r="IA13" s="1138"/>
      <c r="IB13" s="1138"/>
      <c r="IC13" s="1138"/>
      <c r="ID13" s="1138"/>
      <c r="IE13" s="1138"/>
      <c r="IF13" s="1138"/>
      <c r="IG13" s="1138"/>
      <c r="IH13" s="1138"/>
      <c r="II13" s="1138"/>
      <c r="IJ13" s="1138"/>
      <c r="IK13" s="1138"/>
      <c r="IL13" s="1138"/>
      <c r="IM13" s="1138"/>
      <c r="IN13" s="1138"/>
      <c r="IO13" s="1138"/>
      <c r="IP13" s="1138"/>
      <c r="IQ13" s="1138"/>
      <c r="IR13" s="1138"/>
      <c r="IS13" s="1138"/>
      <c r="IT13" s="1138"/>
      <c r="IU13" s="1138"/>
      <c r="IV13" s="1138"/>
    </row>
    <row r="14" spans="1:256" s="1129" customFormat="1" ht="21.75" customHeight="1">
      <c r="A14" s="1134">
        <v>2019</v>
      </c>
      <c r="B14" s="1135">
        <v>156512</v>
      </c>
      <c r="C14" s="1135">
        <v>5180</v>
      </c>
      <c r="D14" s="1135">
        <v>77</v>
      </c>
      <c r="E14" s="1135">
        <v>2661</v>
      </c>
      <c r="F14" s="1135">
        <v>19251</v>
      </c>
      <c r="G14" s="1135">
        <v>369</v>
      </c>
      <c r="H14" s="1135">
        <v>108643</v>
      </c>
      <c r="I14" s="1135">
        <v>15</v>
      </c>
      <c r="J14" s="1135">
        <v>20316</v>
      </c>
      <c r="K14" s="1136">
        <v>2019</v>
      </c>
      <c r="L14" s="1137"/>
      <c r="M14" s="1138"/>
      <c r="N14" s="1138"/>
      <c r="O14" s="1138"/>
      <c r="P14" s="1138"/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138"/>
      <c r="AS14" s="1138"/>
      <c r="AT14" s="1138"/>
      <c r="AU14" s="1138"/>
      <c r="AV14" s="1138"/>
      <c r="AW14" s="1138"/>
      <c r="AX14" s="1138"/>
      <c r="AY14" s="1138"/>
      <c r="AZ14" s="1138"/>
      <c r="BA14" s="1138"/>
      <c r="BB14" s="1138"/>
      <c r="BC14" s="1138"/>
      <c r="BD14" s="1138"/>
      <c r="BE14" s="1138"/>
      <c r="BF14" s="1138"/>
      <c r="BG14" s="1138"/>
      <c r="BH14" s="1138"/>
      <c r="BI14" s="1138"/>
      <c r="BJ14" s="1138"/>
      <c r="BK14" s="1138"/>
      <c r="BL14" s="1138"/>
      <c r="BM14" s="1138"/>
      <c r="BN14" s="1138"/>
      <c r="BO14" s="1138"/>
      <c r="BP14" s="1138"/>
      <c r="BQ14" s="1138"/>
      <c r="BR14" s="1138"/>
      <c r="BS14" s="1138"/>
      <c r="BT14" s="1138"/>
      <c r="BU14" s="1138"/>
      <c r="BV14" s="1138"/>
      <c r="BW14" s="1138"/>
      <c r="BX14" s="1138"/>
      <c r="BY14" s="1138"/>
      <c r="BZ14" s="1138"/>
      <c r="CA14" s="1138"/>
      <c r="CB14" s="1138"/>
      <c r="CC14" s="1138"/>
      <c r="CD14" s="1138"/>
      <c r="CE14" s="1138"/>
      <c r="CF14" s="1138"/>
      <c r="CG14" s="1138"/>
      <c r="CH14" s="1138"/>
      <c r="CI14" s="1138"/>
      <c r="CJ14" s="1138"/>
      <c r="CK14" s="1138"/>
      <c r="CL14" s="1138"/>
      <c r="CM14" s="1138"/>
      <c r="CN14" s="1138"/>
      <c r="CO14" s="1138"/>
      <c r="CP14" s="1138"/>
      <c r="CQ14" s="1138"/>
      <c r="CR14" s="1138"/>
      <c r="CS14" s="1138"/>
      <c r="CT14" s="1138"/>
      <c r="CU14" s="1138"/>
      <c r="CV14" s="1138"/>
      <c r="CW14" s="1138"/>
      <c r="CX14" s="1138"/>
      <c r="CY14" s="1138"/>
      <c r="CZ14" s="1138"/>
      <c r="DA14" s="1138"/>
      <c r="DB14" s="1138"/>
      <c r="DC14" s="1138"/>
      <c r="DD14" s="1138"/>
      <c r="DE14" s="1138"/>
      <c r="DF14" s="1138"/>
      <c r="DG14" s="1138"/>
      <c r="DH14" s="1138"/>
      <c r="DI14" s="1138"/>
      <c r="DJ14" s="1138"/>
      <c r="DK14" s="1138"/>
      <c r="DL14" s="1138"/>
      <c r="DM14" s="1138"/>
      <c r="DN14" s="1138"/>
      <c r="DO14" s="1138"/>
      <c r="DP14" s="1138"/>
      <c r="DQ14" s="1138"/>
      <c r="DR14" s="1138"/>
      <c r="DS14" s="1138"/>
      <c r="DT14" s="1138"/>
      <c r="DU14" s="1138"/>
      <c r="DV14" s="1138"/>
      <c r="DW14" s="1138"/>
      <c r="DX14" s="1138"/>
      <c r="DY14" s="1138"/>
      <c r="DZ14" s="1138"/>
      <c r="EA14" s="1138"/>
      <c r="EB14" s="1138"/>
      <c r="EC14" s="1138"/>
      <c r="ED14" s="1138"/>
      <c r="EE14" s="1138"/>
      <c r="EF14" s="1138"/>
      <c r="EG14" s="1138"/>
      <c r="EH14" s="1138"/>
      <c r="EI14" s="1138"/>
      <c r="EJ14" s="1138"/>
      <c r="EK14" s="1138"/>
      <c r="EL14" s="1138"/>
      <c r="EM14" s="1138"/>
      <c r="EN14" s="1138"/>
      <c r="EO14" s="1138"/>
      <c r="EP14" s="1138"/>
      <c r="EQ14" s="1138"/>
      <c r="ER14" s="1138"/>
      <c r="ES14" s="1138"/>
      <c r="ET14" s="1138"/>
      <c r="EU14" s="1138"/>
      <c r="EV14" s="1138"/>
      <c r="EW14" s="1138"/>
      <c r="EX14" s="1138"/>
      <c r="EY14" s="1138"/>
      <c r="EZ14" s="1138"/>
      <c r="FA14" s="1138"/>
      <c r="FB14" s="1138"/>
      <c r="FC14" s="1138"/>
      <c r="FD14" s="1138"/>
      <c r="FE14" s="1138"/>
      <c r="FF14" s="1138"/>
      <c r="FG14" s="1138"/>
      <c r="FH14" s="1138"/>
      <c r="FI14" s="1138"/>
      <c r="FJ14" s="1138"/>
      <c r="FK14" s="1138"/>
      <c r="FL14" s="1138"/>
      <c r="FM14" s="1138"/>
      <c r="FN14" s="1138"/>
      <c r="FO14" s="1138"/>
      <c r="FP14" s="1138"/>
      <c r="FQ14" s="1138"/>
      <c r="FR14" s="1138"/>
      <c r="FS14" s="1138"/>
      <c r="FT14" s="1138"/>
      <c r="FU14" s="1138"/>
      <c r="FV14" s="1138"/>
      <c r="FW14" s="1138"/>
      <c r="FX14" s="1138"/>
      <c r="FY14" s="1138"/>
      <c r="FZ14" s="1138"/>
      <c r="GA14" s="1138"/>
      <c r="GB14" s="1138"/>
      <c r="GC14" s="1138"/>
      <c r="GD14" s="1138"/>
      <c r="GE14" s="1138"/>
      <c r="GF14" s="1138"/>
      <c r="GG14" s="1138"/>
      <c r="GH14" s="1138"/>
      <c r="GI14" s="1138"/>
      <c r="GJ14" s="1138"/>
      <c r="GK14" s="1138"/>
      <c r="GL14" s="1138"/>
      <c r="GM14" s="1138"/>
      <c r="GN14" s="1138"/>
      <c r="GO14" s="1138"/>
      <c r="GP14" s="1138"/>
      <c r="GQ14" s="1138"/>
      <c r="GR14" s="1138"/>
      <c r="GS14" s="1138"/>
      <c r="GT14" s="1138"/>
      <c r="GU14" s="1138"/>
      <c r="GV14" s="1138"/>
      <c r="GW14" s="1138"/>
      <c r="GX14" s="1138"/>
      <c r="GY14" s="1138"/>
      <c r="GZ14" s="1138"/>
      <c r="HA14" s="1138"/>
      <c r="HB14" s="1138"/>
      <c r="HC14" s="1138"/>
      <c r="HD14" s="1138"/>
      <c r="HE14" s="1138"/>
      <c r="HF14" s="1138"/>
      <c r="HG14" s="1138"/>
      <c r="HH14" s="1138"/>
      <c r="HI14" s="1138"/>
      <c r="HJ14" s="1138"/>
      <c r="HK14" s="1138"/>
      <c r="HL14" s="1138"/>
      <c r="HM14" s="1138"/>
      <c r="HN14" s="1138"/>
      <c r="HO14" s="1138"/>
      <c r="HP14" s="1138"/>
      <c r="HQ14" s="1138"/>
      <c r="HR14" s="1138"/>
      <c r="HS14" s="1138"/>
      <c r="HT14" s="1138"/>
      <c r="HU14" s="1138"/>
      <c r="HV14" s="1138"/>
      <c r="HW14" s="1138"/>
      <c r="HX14" s="1138"/>
      <c r="HY14" s="1138"/>
      <c r="HZ14" s="1138"/>
      <c r="IA14" s="1138"/>
      <c r="IB14" s="1138"/>
      <c r="IC14" s="1138"/>
      <c r="ID14" s="1138"/>
      <c r="IE14" s="1138"/>
      <c r="IF14" s="1138"/>
      <c r="IG14" s="1138"/>
      <c r="IH14" s="1138"/>
      <c r="II14" s="1138"/>
      <c r="IJ14" s="1138"/>
      <c r="IK14" s="1138"/>
      <c r="IL14" s="1138"/>
      <c r="IM14" s="1138"/>
      <c r="IN14" s="1138"/>
      <c r="IO14" s="1138"/>
      <c r="IP14" s="1138"/>
      <c r="IQ14" s="1138"/>
      <c r="IR14" s="1138"/>
      <c r="IS14" s="1138"/>
      <c r="IT14" s="1138"/>
      <c r="IU14" s="1138"/>
      <c r="IV14" s="1138"/>
    </row>
    <row r="15" spans="1:256" s="1376" customFormat="1" ht="21.75" customHeight="1">
      <c r="A15" s="1370">
        <v>2020</v>
      </c>
      <c r="B15" s="1371">
        <f>SUM(C15:E15,F15:J15)</f>
        <v>281519</v>
      </c>
      <c r="C15" s="1377">
        <v>5525</v>
      </c>
      <c r="D15" s="1377">
        <v>29</v>
      </c>
      <c r="E15" s="1377">
        <v>2556</v>
      </c>
      <c r="F15" s="1377">
        <v>20279</v>
      </c>
      <c r="G15" s="1377">
        <v>396</v>
      </c>
      <c r="H15" s="1377">
        <v>237606</v>
      </c>
      <c r="I15" s="1377">
        <v>42</v>
      </c>
      <c r="J15" s="1378">
        <v>15086</v>
      </c>
      <c r="K15" s="1372">
        <v>2020</v>
      </c>
      <c r="L15" s="1374"/>
      <c r="M15" s="1375"/>
      <c r="N15" s="1375"/>
      <c r="O15" s="1375"/>
      <c r="P15" s="1375"/>
      <c r="Q15" s="1375"/>
      <c r="R15" s="1375"/>
      <c r="S15" s="1375"/>
      <c r="T15" s="1375"/>
      <c r="U15" s="1375"/>
      <c r="V15" s="1375"/>
      <c r="W15" s="1375"/>
      <c r="X15" s="1375"/>
      <c r="Y15" s="1375"/>
      <c r="Z15" s="1375"/>
      <c r="AA15" s="1375"/>
      <c r="AB15" s="1375"/>
      <c r="AC15" s="1375"/>
      <c r="AD15" s="1375"/>
      <c r="AE15" s="1375"/>
      <c r="AF15" s="1375"/>
      <c r="AG15" s="1375"/>
      <c r="AH15" s="1375"/>
      <c r="AI15" s="1375"/>
      <c r="AJ15" s="1375"/>
      <c r="AK15" s="1375"/>
      <c r="AL15" s="1375"/>
      <c r="AM15" s="1375"/>
      <c r="AN15" s="1375"/>
      <c r="AO15" s="1375"/>
      <c r="AP15" s="1375"/>
      <c r="AQ15" s="1375"/>
      <c r="AR15" s="1375"/>
      <c r="AS15" s="1375"/>
      <c r="AT15" s="1375"/>
      <c r="AU15" s="1375"/>
      <c r="AV15" s="1375"/>
      <c r="AW15" s="1375"/>
      <c r="AX15" s="1375"/>
      <c r="AY15" s="1375"/>
      <c r="AZ15" s="1375"/>
      <c r="BA15" s="1375"/>
      <c r="BB15" s="1375"/>
      <c r="BC15" s="1375"/>
      <c r="BD15" s="1375"/>
      <c r="BE15" s="1375"/>
      <c r="BF15" s="1375"/>
      <c r="BG15" s="1375"/>
      <c r="BH15" s="1375"/>
      <c r="BI15" s="1375"/>
      <c r="BJ15" s="1375"/>
      <c r="BK15" s="1375"/>
      <c r="BL15" s="1375"/>
      <c r="BM15" s="1375"/>
      <c r="BN15" s="1375"/>
      <c r="BO15" s="1375"/>
      <c r="BP15" s="1375"/>
      <c r="BQ15" s="1375"/>
      <c r="BR15" s="1375"/>
      <c r="BS15" s="1375"/>
      <c r="BT15" s="1375"/>
      <c r="BU15" s="1375"/>
      <c r="BV15" s="1375"/>
      <c r="BW15" s="1375"/>
      <c r="BX15" s="1375"/>
      <c r="BY15" s="1375"/>
      <c r="BZ15" s="1375"/>
      <c r="CA15" s="1375"/>
      <c r="CB15" s="1375"/>
      <c r="CC15" s="1375"/>
      <c r="CD15" s="1375"/>
      <c r="CE15" s="1375"/>
      <c r="CF15" s="1375"/>
      <c r="CG15" s="1375"/>
      <c r="CH15" s="1375"/>
      <c r="CI15" s="1375"/>
      <c r="CJ15" s="1375"/>
      <c r="CK15" s="1375"/>
      <c r="CL15" s="1375"/>
      <c r="CM15" s="1375"/>
      <c r="CN15" s="1375"/>
      <c r="CO15" s="1375"/>
      <c r="CP15" s="1375"/>
      <c r="CQ15" s="1375"/>
      <c r="CR15" s="1375"/>
      <c r="CS15" s="1375"/>
      <c r="CT15" s="1375"/>
      <c r="CU15" s="1375"/>
      <c r="CV15" s="1375"/>
      <c r="CW15" s="1375"/>
      <c r="CX15" s="1375"/>
      <c r="CY15" s="1375"/>
      <c r="CZ15" s="1375"/>
      <c r="DA15" s="1375"/>
      <c r="DB15" s="1375"/>
      <c r="DC15" s="1375"/>
      <c r="DD15" s="1375"/>
      <c r="DE15" s="1375"/>
      <c r="DF15" s="1375"/>
      <c r="DG15" s="1375"/>
      <c r="DH15" s="1375"/>
      <c r="DI15" s="1375"/>
      <c r="DJ15" s="1375"/>
      <c r="DK15" s="1375"/>
      <c r="DL15" s="1375"/>
      <c r="DM15" s="1375"/>
      <c r="DN15" s="1375"/>
      <c r="DO15" s="1375"/>
      <c r="DP15" s="1375"/>
      <c r="DQ15" s="1375"/>
      <c r="DR15" s="1375"/>
      <c r="DS15" s="1375"/>
      <c r="DT15" s="1375"/>
      <c r="DU15" s="1375"/>
      <c r="DV15" s="1375"/>
      <c r="DW15" s="1375"/>
      <c r="DX15" s="1375"/>
      <c r="DY15" s="1375"/>
      <c r="DZ15" s="1375"/>
      <c r="EA15" s="1375"/>
      <c r="EB15" s="1375"/>
      <c r="EC15" s="1375"/>
      <c r="ED15" s="1375"/>
      <c r="EE15" s="1375"/>
      <c r="EF15" s="1375"/>
      <c r="EG15" s="1375"/>
      <c r="EH15" s="1375"/>
      <c r="EI15" s="1375"/>
      <c r="EJ15" s="1375"/>
      <c r="EK15" s="1375"/>
      <c r="EL15" s="1375"/>
      <c r="EM15" s="1375"/>
      <c r="EN15" s="1375"/>
      <c r="EO15" s="1375"/>
      <c r="EP15" s="1375"/>
      <c r="EQ15" s="1375"/>
      <c r="ER15" s="1375"/>
      <c r="ES15" s="1375"/>
      <c r="ET15" s="1375"/>
      <c r="EU15" s="1375"/>
      <c r="EV15" s="1375"/>
      <c r="EW15" s="1375"/>
      <c r="EX15" s="1375"/>
      <c r="EY15" s="1375"/>
      <c r="EZ15" s="1375"/>
      <c r="FA15" s="1375"/>
      <c r="FB15" s="1375"/>
      <c r="FC15" s="1375"/>
      <c r="FD15" s="1375"/>
      <c r="FE15" s="1375"/>
      <c r="FF15" s="1375"/>
      <c r="FG15" s="1375"/>
      <c r="FH15" s="1375"/>
      <c r="FI15" s="1375"/>
      <c r="FJ15" s="1375"/>
      <c r="FK15" s="1375"/>
      <c r="FL15" s="1375"/>
      <c r="FM15" s="1375"/>
      <c r="FN15" s="1375"/>
      <c r="FO15" s="1375"/>
      <c r="FP15" s="1375"/>
      <c r="FQ15" s="1375"/>
      <c r="FR15" s="1375"/>
      <c r="FS15" s="1375"/>
      <c r="FT15" s="1375"/>
      <c r="FU15" s="1375"/>
      <c r="FV15" s="1375"/>
      <c r="FW15" s="1375"/>
      <c r="FX15" s="1375"/>
      <c r="FY15" s="1375"/>
      <c r="FZ15" s="1375"/>
      <c r="GA15" s="1375"/>
      <c r="GB15" s="1375"/>
      <c r="GC15" s="1375"/>
      <c r="GD15" s="1375"/>
      <c r="GE15" s="1375"/>
      <c r="GF15" s="1375"/>
      <c r="GG15" s="1375"/>
      <c r="GH15" s="1375"/>
      <c r="GI15" s="1375"/>
      <c r="GJ15" s="1375"/>
      <c r="GK15" s="1375"/>
      <c r="GL15" s="1375"/>
      <c r="GM15" s="1375"/>
      <c r="GN15" s="1375"/>
      <c r="GO15" s="1375"/>
      <c r="GP15" s="1375"/>
      <c r="GQ15" s="1375"/>
      <c r="GR15" s="1375"/>
      <c r="GS15" s="1375"/>
      <c r="GT15" s="1375"/>
      <c r="GU15" s="1375"/>
      <c r="GV15" s="1375"/>
      <c r="GW15" s="1375"/>
      <c r="GX15" s="1375"/>
      <c r="GY15" s="1375"/>
      <c r="GZ15" s="1375"/>
      <c r="HA15" s="1375"/>
      <c r="HB15" s="1375"/>
      <c r="HC15" s="1375"/>
      <c r="HD15" s="1375"/>
      <c r="HE15" s="1375"/>
      <c r="HF15" s="1375"/>
      <c r="HG15" s="1375"/>
      <c r="HH15" s="1375"/>
      <c r="HI15" s="1375"/>
      <c r="HJ15" s="1375"/>
      <c r="HK15" s="1375"/>
      <c r="HL15" s="1375"/>
      <c r="HM15" s="1375"/>
      <c r="HN15" s="1375"/>
      <c r="HO15" s="1375"/>
      <c r="HP15" s="1375"/>
      <c r="HQ15" s="1375"/>
      <c r="HR15" s="1375"/>
      <c r="HS15" s="1375"/>
      <c r="HT15" s="1375"/>
      <c r="HU15" s="1375"/>
      <c r="HV15" s="1375"/>
      <c r="HW15" s="1375"/>
      <c r="HX15" s="1375"/>
      <c r="HY15" s="1375"/>
      <c r="HZ15" s="1375"/>
      <c r="IA15" s="1375"/>
      <c r="IB15" s="1375"/>
      <c r="IC15" s="1375"/>
      <c r="ID15" s="1375"/>
      <c r="IE15" s="1375"/>
      <c r="IF15" s="1375"/>
      <c r="IG15" s="1375"/>
      <c r="IH15" s="1375"/>
      <c r="II15" s="1375"/>
      <c r="IJ15" s="1375"/>
      <c r="IK15" s="1375"/>
      <c r="IL15" s="1375"/>
      <c r="IM15" s="1375"/>
      <c r="IN15" s="1375"/>
      <c r="IO15" s="1375"/>
      <c r="IP15" s="1375"/>
      <c r="IQ15" s="1375"/>
      <c r="IR15" s="1375"/>
      <c r="IS15" s="1375"/>
      <c r="IT15" s="1375"/>
      <c r="IU15" s="1375"/>
      <c r="IV15" s="1375"/>
    </row>
    <row r="16" spans="1:11" ht="3" customHeight="1" thickBot="1">
      <c r="A16" s="1141"/>
      <c r="B16" s="1142"/>
      <c r="C16" s="1142"/>
      <c r="D16" s="1142"/>
      <c r="E16" s="1142"/>
      <c r="F16" s="1142"/>
      <c r="G16" s="1142"/>
      <c r="H16" s="1142"/>
      <c r="I16" s="1142"/>
      <c r="J16" s="1142"/>
      <c r="K16" s="1143"/>
    </row>
    <row r="17" spans="1:11" ht="3" customHeight="1">
      <c r="A17" s="114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0"/>
    </row>
    <row r="18" spans="1:10" s="1117" customFormat="1" ht="12" customHeight="1">
      <c r="A18" s="1118" t="s">
        <v>1108</v>
      </c>
      <c r="B18" s="1121"/>
      <c r="C18" s="1121"/>
      <c r="D18" s="1121"/>
      <c r="E18" s="1121"/>
      <c r="F18" s="1121"/>
      <c r="G18" s="1121"/>
      <c r="H18" s="1121"/>
      <c r="I18" s="1121"/>
      <c r="J18" s="1121"/>
    </row>
    <row r="19" spans="1:13" s="1117" customFormat="1" ht="12" customHeight="1">
      <c r="A19" s="1145" t="s">
        <v>1109</v>
      </c>
      <c r="B19" s="1116"/>
      <c r="C19" s="1116"/>
      <c r="D19" s="1116"/>
      <c r="E19" s="1116"/>
      <c r="F19" s="1145" t="s">
        <v>1009</v>
      </c>
      <c r="G19" s="1116"/>
      <c r="H19" s="1116"/>
      <c r="I19" s="1116"/>
      <c r="J19" s="1116"/>
      <c r="K19" s="1116"/>
      <c r="L19" s="1116"/>
      <c r="M19" s="1116"/>
    </row>
    <row r="20" ht="12.75" customHeight="1">
      <c r="A20" s="1140"/>
    </row>
    <row r="21" ht="12.75" customHeight="1"/>
  </sheetData>
  <sheetProtection/>
  <mergeCells count="5">
    <mergeCell ref="A1:C1"/>
    <mergeCell ref="A3:E3"/>
    <mergeCell ref="F3:K3"/>
    <mergeCell ref="A6:A10"/>
    <mergeCell ref="K6:K10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2017-11-29T05:26:38Z</cp:lastPrinted>
  <dcterms:created xsi:type="dcterms:W3CDTF">2007-11-20T05:45:37Z</dcterms:created>
  <dcterms:modified xsi:type="dcterms:W3CDTF">2022-03-26T03:40:09Z</dcterms:modified>
  <cp:category/>
  <cp:version/>
  <cp:contentType/>
  <cp:contentStatus/>
</cp:coreProperties>
</file>